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35" yWindow="75" windowWidth="14865" windowHeight="117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Источники!$A$29</definedName>
    <definedName name="REND_1" localSheetId="1">Расходы!$A$144</definedName>
    <definedName name="S_520" localSheetId="2">Источники!$A$16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3" i="3"/>
  <c r="E24"/>
  <c r="E27"/>
  <c r="E28"/>
  <c r="D23"/>
  <c r="D24"/>
  <c r="D25"/>
  <c r="D27"/>
  <c r="D28"/>
  <c r="D56" i="1"/>
  <c r="E21"/>
  <c r="E47"/>
  <c r="D98" i="2"/>
  <c r="E62"/>
  <c r="E69"/>
  <c r="E61"/>
  <c r="E63"/>
  <c r="E70"/>
  <c r="D100"/>
  <c r="D99" s="1"/>
  <c r="D101"/>
  <c r="E116"/>
  <c r="E115" s="1"/>
  <c r="E114" s="1"/>
  <c r="E119"/>
  <c r="E118" s="1"/>
  <c r="E120"/>
  <c r="E113" l="1"/>
  <c r="E112" s="1"/>
  <c r="D28"/>
  <c r="D25" s="1"/>
  <c r="D41"/>
  <c r="D40" s="1"/>
  <c r="D34" s="1"/>
  <c r="D57"/>
  <c r="D54" s="1"/>
  <c r="D140"/>
  <c r="D139" s="1"/>
  <c r="D138" s="1"/>
  <c r="D137" s="1"/>
  <c r="D136" s="1"/>
  <c r="D135" s="1"/>
  <c r="D141"/>
  <c r="D19" i="1"/>
  <c r="D57"/>
  <c r="D66"/>
  <c r="D65" s="1"/>
  <c r="E57" i="2"/>
  <c r="E54" s="1"/>
  <c r="E22"/>
  <c r="E21" s="1"/>
  <c r="F21" s="1"/>
  <c r="E28"/>
  <c r="E25" s="1"/>
  <c r="F22"/>
  <c r="E20" i="3"/>
  <c r="E21"/>
  <c r="E35" i="2"/>
  <c r="E40"/>
  <c r="E52"/>
  <c r="E51" s="1"/>
  <c r="E90"/>
  <c r="E89" s="1"/>
  <c r="E91"/>
  <c r="E93"/>
  <c r="E111"/>
  <c r="E101"/>
  <c r="E100" s="1"/>
  <c r="F113"/>
  <c r="F116"/>
  <c r="F115"/>
  <c r="F114"/>
  <c r="F126"/>
  <c r="F125"/>
  <c r="F124"/>
  <c r="F123"/>
  <c r="F122"/>
  <c r="F121"/>
  <c r="F120"/>
  <c r="F119"/>
  <c r="F118"/>
  <c r="E141"/>
  <c r="E140" s="1"/>
  <c r="E39" i="1"/>
  <c r="E38" s="1"/>
  <c r="E58"/>
  <c r="E66"/>
  <c r="E65" s="1"/>
  <c r="E63"/>
  <c r="E60" s="1"/>
  <c r="F60" s="1"/>
  <c r="E51"/>
  <c r="E52"/>
  <c r="E48"/>
  <c r="E49"/>
  <c r="E43"/>
  <c r="E45"/>
  <c r="F45" s="1"/>
  <c r="E28"/>
  <c r="F28"/>
  <c r="E24"/>
  <c r="E23" s="1"/>
  <c r="E22" s="1"/>
  <c r="F23" i="3"/>
  <c r="F27"/>
  <c r="F28"/>
  <c r="F24"/>
  <c r="D108" i="2"/>
  <c r="D107" s="1"/>
  <c r="D103" s="1"/>
  <c r="D93" s="1"/>
  <c r="D13" s="1"/>
  <c r="F21" i="3"/>
  <c r="F20" s="1"/>
  <c r="F12" s="1"/>
  <c r="F25"/>
  <c r="F22" s="1"/>
  <c r="F29"/>
  <c r="F26" s="1"/>
  <c r="D20"/>
  <c r="D12" s="1"/>
  <c r="D22"/>
  <c r="D26"/>
  <c r="E22"/>
  <c r="E26"/>
  <c r="F106" i="2"/>
  <c r="F24" i="1"/>
  <c r="F25"/>
  <c r="F27"/>
  <c r="F29"/>
  <c r="F30"/>
  <c r="F31"/>
  <c r="F32"/>
  <c r="F33"/>
  <c r="F34"/>
  <c r="F35"/>
  <c r="F36"/>
  <c r="F40"/>
  <c r="F41"/>
  <c r="F44"/>
  <c r="F46"/>
  <c r="F47"/>
  <c r="F48"/>
  <c r="F49"/>
  <c r="F50"/>
  <c r="F51"/>
  <c r="F52"/>
  <c r="F53"/>
  <c r="F54"/>
  <c r="F55"/>
  <c r="F59"/>
  <c r="F61"/>
  <c r="F62"/>
  <c r="F63"/>
  <c r="F64"/>
  <c r="F66"/>
  <c r="F67"/>
  <c r="F16" i="2"/>
  <c r="F17"/>
  <c r="F18"/>
  <c r="F19"/>
  <c r="F20"/>
  <c r="F23"/>
  <c r="F24"/>
  <c r="F26"/>
  <c r="F27"/>
  <c r="F28"/>
  <c r="F29"/>
  <c r="F30"/>
  <c r="F31"/>
  <c r="F32"/>
  <c r="F33"/>
  <c r="F35"/>
  <c r="F36"/>
  <c r="F37"/>
  <c r="F38"/>
  <c r="F39"/>
  <c r="F41"/>
  <c r="F42"/>
  <c r="F43"/>
  <c r="F44"/>
  <c r="F45"/>
  <c r="F46"/>
  <c r="F47"/>
  <c r="F48"/>
  <c r="F49"/>
  <c r="F52"/>
  <c r="F53"/>
  <c r="F55"/>
  <c r="F56"/>
  <c r="F57"/>
  <c r="F58"/>
  <c r="F59"/>
  <c r="F60"/>
  <c r="F62"/>
  <c r="F63"/>
  <c r="F64"/>
  <c r="F65"/>
  <c r="F66"/>
  <c r="F67"/>
  <c r="F68"/>
  <c r="F70"/>
  <c r="F71"/>
  <c r="F72"/>
  <c r="F73"/>
  <c r="F74"/>
  <c r="F75"/>
  <c r="F76"/>
  <c r="F77"/>
  <c r="F78"/>
  <c r="F79"/>
  <c r="F80"/>
  <c r="F81"/>
  <c r="F82"/>
  <c r="F83"/>
  <c r="F84"/>
  <c r="F90"/>
  <c r="F91"/>
  <c r="F92"/>
  <c r="F94"/>
  <c r="F95"/>
  <c r="F96"/>
  <c r="F97"/>
  <c r="F101"/>
  <c r="F102"/>
  <c r="F104"/>
  <c r="F105"/>
  <c r="F110"/>
  <c r="F111"/>
  <c r="F112"/>
  <c r="F117"/>
  <c r="F127"/>
  <c r="F128"/>
  <c r="F129"/>
  <c r="F130"/>
  <c r="F131"/>
  <c r="F132"/>
  <c r="F133"/>
  <c r="F134"/>
  <c r="F141"/>
  <c r="F142"/>
  <c r="E12" i="3" l="1"/>
  <c r="F69" i="2"/>
  <c r="E99"/>
  <c r="F99" s="1"/>
  <c r="F100"/>
  <c r="E88"/>
  <c r="F89"/>
  <c r="F51"/>
  <c r="E50"/>
  <c r="F93"/>
  <c r="F103"/>
  <c r="F54"/>
  <c r="D50"/>
  <c r="F50" s="1"/>
  <c r="F15"/>
  <c r="F61"/>
  <c r="F40"/>
  <c r="F25"/>
  <c r="F65" i="1"/>
  <c r="E57"/>
  <c r="E56" s="1"/>
  <c r="F56" s="1"/>
  <c r="F57"/>
  <c r="E42"/>
  <c r="F42" s="1"/>
  <c r="F43"/>
  <c r="F38"/>
  <c r="F39"/>
  <c r="E139" i="2"/>
  <c r="F140"/>
  <c r="F58" i="1"/>
  <c r="F23"/>
  <c r="E87" i="2" l="1"/>
  <c r="F88"/>
  <c r="F34"/>
  <c r="E37" i="1"/>
  <c r="F139" i="2"/>
  <c r="E138"/>
  <c r="F22" i="1"/>
  <c r="E86" i="2" l="1"/>
  <c r="F87"/>
  <c r="F13"/>
  <c r="D144"/>
  <c r="F37" i="1"/>
  <c r="E137" i="2"/>
  <c r="F138"/>
  <c r="E85" l="1"/>
  <c r="F85" s="1"/>
  <c r="F86"/>
  <c r="E19" i="1"/>
  <c r="F21"/>
  <c r="E136" i="2"/>
  <c r="F137"/>
  <c r="E144" l="1"/>
  <c r="F19" i="1"/>
  <c r="F136" i="2"/>
  <c r="E135"/>
  <c r="F135" s="1"/>
</calcChain>
</file>

<file path=xl/sharedStrings.xml><?xml version="1.0" encoding="utf-8"?>
<sst xmlns="http://schemas.openxmlformats.org/spreadsheetml/2006/main" count="708" uniqueCount="368">
  <si>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</si>
  <si>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</si>
  <si>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</si>
  <si>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</si>
  <si>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</si>
  <si>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</si>
  <si>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</si>
  <si>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</si>
  <si>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</si>
  <si>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</si>
  <si>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</si>
  <si>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</si>
  <si>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</si>
  <si>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</si>
  <si>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ППО Долотинского сельского поселения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</si>
  <si>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</si>
  <si>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</si>
  <si>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</si>
  <si>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</si>
  <si>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</si>
  <si>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</si>
  <si>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</si>
  <si>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</si>
  <si>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</si>
  <si>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</si>
  <si>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</si>
  <si>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</si>
  <si>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</si>
  <si>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</si>
  <si>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</si>
  <si>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</si>
  <si>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</si>
  <si>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</si>
  <si>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</si>
  <si>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</si>
  <si>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</si>
  <si>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</si>
  <si>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</si>
  <si>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</si>
  <si>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</si>
  <si>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</si>
  <si>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</si>
  <si>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</si>
  <si>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</si>
  <si>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</si>
  <si>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</si>
  <si>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</si>
  <si>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</si>
  <si>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</si>
  <si>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</si>
  <si>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</si>
  <si>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</si>
  <si>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</si>
  <si>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</si>
  <si>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</si>
  <si>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</si>
  <si>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</si>
  <si>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</si>
  <si>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</si>
  <si>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</si>
  <si>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</si>
  <si>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</si>
  <si>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</si>
  <si>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</si>
  <si>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</si>
  <si>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</si>
  <si>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</si>
  <si>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</si>
  <si>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</si>
  <si>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</si>
  <si>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</si>
  <si>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</si>
  <si>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</si>
  <si>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</si>
  <si>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</si>
  <si>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</si>
  <si>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</si>
  <si>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</si>
  <si>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</si>
  <si>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</si>
  <si>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</si>
  <si>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</si>
  <si>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</si>
  <si>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</si>
  <si>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</si>
  <si>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</si>
  <si>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</si>
  <si>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</si>
  <si>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</si>
  <si>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</si>
  <si>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</si>
  <si>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</si>
  <si>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</si>
  <si>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</si>
  <si>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</si>
  <si>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</si>
  <si>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</si>
  <si>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</si>
  <si>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поступления от денежных взысканий (штрафов) и иных сумм в возмещение ущерба</t>
  </si>
  <si>
    <t>857 11690000000000140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</si>
  <si>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</si>
  <si>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</si>
  <si>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</si>
  <si>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</si>
  <si>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</si>
  <si>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</si>
  <si>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</si>
  <si>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</si>
  <si>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</si>
  <si>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</si>
  <si>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</si>
  <si>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</si>
  <si>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</si>
  <si>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</si>
  <si>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</si>
  <si>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</si>
  <si>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</si>
  <si>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</si>
  <si>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</si>
  <si>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</si>
  <si>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</si>
  <si>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</si>
  <si>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</si>
  <si>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</si>
  <si>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</si>
  <si>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</si>
  <si>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</si>
  <si>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</si>
  <si>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</si>
  <si>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</si>
  <si>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</si>
  <si>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</si>
  <si>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</si>
  <si>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</si>
  <si>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</si>
  <si>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</si>
  <si>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</si>
  <si>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</si>
  <si>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</si>
  <si>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</si>
  <si>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</si>
  <si>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</si>
  <si>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</si>
  <si>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</si>
  <si>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</si>
  <si>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</si>
  <si>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</si>
  <si>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</si>
  <si>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</si>
  <si>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</si>
  <si>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</si>
  <si>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</si>
  <si>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</si>
  <si>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</si>
  <si>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</si>
  <si>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</si>
  <si>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</si>
  <si>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</si>
  <si>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</si>
  <si>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</si>
  <si>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</si>
  <si>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</si>
  <si>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</si>
  <si>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</si>
  <si>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</si>
  <si>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</si>
  <si>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</si>
  <si>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</si>
  <si>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</si>
  <si>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</si>
  <si>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</si>
  <si>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</si>
  <si>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</si>
  <si>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</si>
  <si>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</si>
  <si>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</si>
  <si>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</si>
  <si>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</si>
  <si>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</si>
  <si>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</si>
  <si>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</si>
  <si>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</si>
  <si>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</si>
  <si>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</si>
  <si>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</si>
  <si>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</si>
  <si>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</si>
  <si>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</si>
  <si>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</si>
  <si>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</si>
  <si>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</si>
  <si>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</si>
  <si>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</si>
  <si>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</si>
  <si>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</si>
  <si>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</si>
  <si>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</si>
  <si>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</si>
  <si>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</si>
  <si>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</si>
  <si>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</si>
  <si>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</si>
  <si>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</si>
  <si>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</si>
  <si>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</si>
  <si>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</si>
  <si>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</si>
  <si>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</si>
  <si>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</si>
  <si>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</si>
  <si>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</si>
  <si>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</si>
  <si>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</si>
  <si>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</si>
  <si>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</si>
  <si>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</si>
  <si>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</si>
  <si>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</si>
  <si>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</si>
  <si>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</si>
  <si>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</si>
  <si>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</si>
  <si>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</si>
  <si>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</si>
  <si>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</si>
  <si>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</si>
  <si>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</si>
  <si>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</si>
  <si>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</si>
  <si>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</si>
  <si>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</si>
  <si>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</si>
  <si>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</si>
  <si>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</si>
  <si>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</si>
  <si>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</si>
  <si>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</si>
  <si>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</si>
  <si>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</si>
  <si>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</si>
  <si>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</si>
  <si>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</si>
  <si>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</si>
  <si>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</si>
  <si>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</si>
  <si>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</si>
  <si>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</si>
  <si>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</si>
  <si>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</si>
  <si>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</si>
  <si>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</si>
  <si>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</si>
  <si>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</si>
  <si>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</si>
  <si>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</si>
  <si>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</si>
  <si>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</si>
  <si>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</si>
  <si>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</si>
  <si>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</si>
  <si>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</si>
  <si>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</si>
  <si>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</si>
  <si>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</si>
  <si>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</si>
  <si>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</si>
  <si>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</si>
  <si>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</si>
  <si>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</si>
  <si>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</si>
  <si>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</si>
  <si>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</si>
  <si>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</si>
  <si>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</si>
  <si>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</si>
  <si>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</si>
  <si>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</si>
  <si>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</si>
  <si>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</si>
  <si>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</si>
  <si>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</si>
  <si>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</si>
  <si>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</si>
  <si>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</si>
  <si>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</si>
  <si>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</si>
  <si>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</si>
  <si>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</si>
  <si>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</si>
  <si>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</si>
  <si>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</si>
  <si>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</si>
  <si>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</si>
  <si>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</si>
  <si>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</si>
  <si>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</si>
  <si>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</si>
  <si>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</si>
  <si>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</si>
  <si>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</si>
  <si>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</si>
  <si>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</si>
  <si>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</si>
  <si>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</si>
  <si>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</si>
  <si>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</si>
  <si>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</si>
  <si>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</si>
  <si>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</si>
  <si>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</si>
  <si>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</si>
  <si>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</si>
  <si>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</si>
  <si>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</si>
  <si>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</si>
  <si>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</si>
  <si>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</si>
  <si>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</si>
  <si>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</si>
  <si>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</si>
  <si>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</si>
  <si>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</si>
  <si>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058018-05</t>
  </si>
  <si>
    <t>Доходы/PERIOD</t>
  </si>
  <si>
    <t xml:space="preserve">               Губина О.В.</t>
  </si>
  <si>
    <t xml:space="preserve">             Богураева О.Л.</t>
  </si>
  <si>
    <t>000 0502 0000000000 800</t>
  </si>
  <si>
    <t>000 0502 0000000000 810</t>
  </si>
  <si>
    <t>000 0502 0000000000 811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</si>
  <si>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</si>
  <si>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</si>
  <si>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Увеличение прочих остатков денежных средств бюджетов</t>
  </si>
  <si>
    <t xml:space="preserve">Уменьшение прочих остатков денежных средств бюджетов </t>
  </si>
  <si>
    <t>уменьшение остатков средств бюджетов, всего</t>
  </si>
  <si>
    <t xml:space="preserve">Уменьшение прочих остатков средств бюджетов </t>
  </si>
  <si>
    <t>951 01050201000000500</t>
  </si>
  <si>
    <t>951 01050201000000510</t>
  </si>
  <si>
    <t>951 010502010000000600</t>
  </si>
  <si>
    <t>951 010502010000000610</t>
  </si>
  <si>
    <t>увеличение остатков средств бюджетов, всего</t>
  </si>
  <si>
    <t>Увеличение прочих остатков средств бюджетов</t>
  </si>
  <si>
    <t>951 01020000000000000</t>
  </si>
  <si>
    <t>951 01000000000000000</t>
  </si>
  <si>
    <t>Кредиты кредитных организаций в валюье Российской Федерации</t>
  </si>
  <si>
    <t>Привлечение кредитов от  кредитных организаций в валюье Российской Федерации</t>
  </si>
  <si>
    <t>Привлечение кредитов от кредитных организаций федеральным бюджетом в валюте Российской Федерации</t>
  </si>
  <si>
    <t>951 01020000000000700</t>
  </si>
  <si>
    <t>951 01020000100000710</t>
  </si>
  <si>
    <t>181 10102010012100110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</si>
  <si>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</si>
  <si>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</si>
  <si>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>Подпрограмма 2 «Прочее благоустройство территории Долотинского сельского поселения»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</si>
  <si>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</si>
  <si>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951 0503 0000000000 240 </t>
  </si>
  <si>
    <t xml:space="preserve">951 0000 0000000000 244 </t>
  </si>
  <si>
    <t xml:space="preserve">951 0503 0000000000 200 </t>
  </si>
  <si>
    <t xml:space="preserve">951 05030000000000 000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</si>
  <si>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</si>
  <si>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000 0503 0000000120 247 </t>
  </si>
  <si>
    <t xml:space="preserve">000 0503  0000000000 240 </t>
  </si>
  <si>
    <t xml:space="preserve">951 0503 0000000130 000 </t>
  </si>
  <si>
    <t xml:space="preserve">000 00000000000000 200 </t>
  </si>
  <si>
    <t xml:space="preserve">000 0000 0000000000 240 </t>
  </si>
  <si>
    <t xml:space="preserve">000 0000 0000000140 244 </t>
  </si>
  <si>
    <t>Подпрограмма 1 «Содержание уличного освещения Долотинского сельского поселения»</t>
  </si>
  <si>
    <t xml:space="preserve">951 0000 0000000000 000 </t>
  </si>
  <si>
    <t>на 01 сентября 2021 г.</t>
  </si>
  <si>
    <t>"_13___"    _____09_______  20_21_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</si>
</sst>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/>
    <xf numFmtId="4" fontId="4" fillId="0" borderId="30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 wrapText="1"/>
    </xf>
    <xf numFmtId="4" fontId="4" fillId="0" borderId="37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49" fontId="2" fillId="0" borderId="44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0" fontId="5" fillId="0" borderId="0" xfId="0" applyFont="1"/>
    <xf numFmtId="4" fontId="4" fillId="0" borderId="37" xfId="0" applyNumberFormat="1" applyFont="1" applyBorder="1" applyAlignment="1" applyProtection="1"/>
    <xf numFmtId="0" fontId="0" fillId="0" borderId="0" xfId="0" applyAlignment="1">
      <alignment horizontal="left" vertical="center"/>
    </xf>
    <xf numFmtId="49" fontId="4" fillId="0" borderId="12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center"/>
    </xf>
    <xf numFmtId="4" fontId="4" fillId="0" borderId="5" xfId="0" applyNumberFormat="1" applyFont="1" applyBorder="1" applyAlignment="1" applyProtection="1">
      <alignment horizontal="right"/>
    </xf>
    <xf numFmtId="49" fontId="4" fillId="0" borderId="25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 wrapText="1"/>
    </xf>
    <xf numFmtId="49" fontId="4" fillId="0" borderId="45" xfId="0" applyNumberFormat="1" applyFont="1" applyBorder="1" applyAlignment="1" applyProtection="1">
      <alignment horizontal="center" wrapText="1"/>
    </xf>
    <xf numFmtId="49" fontId="6" fillId="0" borderId="25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left"/>
    </xf>
    <xf numFmtId="49" fontId="2" fillId="0" borderId="46" xfId="0" applyNumberFormat="1" applyFont="1" applyBorder="1" applyAlignment="1" applyProtection="1">
      <alignment horizontal="left" wrapText="1"/>
    </xf>
    <xf numFmtId="49" fontId="2" fillId="0" borderId="49" xfId="0" applyNumberFormat="1" applyFont="1" applyBorder="1" applyAlignment="1" applyProtection="1">
      <alignment horizontal="left" wrapText="1"/>
    </xf>
    <xf numFmtId="0" fontId="0" fillId="0" borderId="50" xfId="0" applyBorder="1"/>
    <xf numFmtId="49" fontId="2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2162175</xdr:colOff>
      <xdr:row>33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076950"/>
          <a:ext cx="5353050" cy="4191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6865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activeCell="I64" sqref="I6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1"/>
      <c r="B1" s="141"/>
      <c r="C1" s="141"/>
      <c r="D1" s="141"/>
      <c r="E1" s="2"/>
      <c r="F1" s="2"/>
    </row>
    <row r="2" spans="1:6" ht="16.899999999999999" customHeight="1">
      <c r="A2" s="141" t="s">
        <v>0</v>
      </c>
      <c r="B2" s="141"/>
      <c r="C2" s="141"/>
      <c r="D2" s="14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42" t="s">
        <v>366</v>
      </c>
      <c r="B4" s="142"/>
      <c r="C4" s="142"/>
      <c r="D4" s="142"/>
      <c r="E4" s="3" t="s">
        <v>4</v>
      </c>
      <c r="F4" s="9">
        <v>44440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43" t="s">
        <v>13</v>
      </c>
      <c r="C6" s="144"/>
      <c r="D6" s="144"/>
      <c r="E6" s="3" t="s">
        <v>8</v>
      </c>
      <c r="F6" s="11" t="s">
        <v>18</v>
      </c>
    </row>
    <row r="7" spans="1:6">
      <c r="A7" s="12" t="s">
        <v>9</v>
      </c>
      <c r="B7" s="145" t="s">
        <v>14</v>
      </c>
      <c r="C7" s="145"/>
      <c r="D7" s="145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41" t="s">
        <v>20</v>
      </c>
      <c r="B10" s="141"/>
      <c r="C10" s="141"/>
      <c r="D10" s="141"/>
      <c r="E10" s="1"/>
      <c r="F10" s="18"/>
    </row>
    <row r="11" spans="1:6" ht="4.1500000000000004" customHeight="1">
      <c r="A11" s="135" t="s">
        <v>21</v>
      </c>
      <c r="B11" s="129" t="s">
        <v>22</v>
      </c>
      <c r="C11" s="129" t="s">
        <v>23</v>
      </c>
      <c r="D11" s="132" t="s">
        <v>24</v>
      </c>
      <c r="E11" s="132" t="s">
        <v>25</v>
      </c>
      <c r="F11" s="138" t="s">
        <v>26</v>
      </c>
    </row>
    <row r="12" spans="1:6" ht="3.6" customHeight="1">
      <c r="A12" s="136"/>
      <c r="B12" s="130"/>
      <c r="C12" s="130"/>
      <c r="D12" s="133"/>
      <c r="E12" s="133"/>
      <c r="F12" s="139"/>
    </row>
    <row r="13" spans="1:6" ht="3" customHeight="1">
      <c r="A13" s="136"/>
      <c r="B13" s="130"/>
      <c r="C13" s="130"/>
      <c r="D13" s="133"/>
      <c r="E13" s="133"/>
      <c r="F13" s="139"/>
    </row>
    <row r="14" spans="1:6" ht="3" customHeight="1">
      <c r="A14" s="136"/>
      <c r="B14" s="130"/>
      <c r="C14" s="130"/>
      <c r="D14" s="133"/>
      <c r="E14" s="133"/>
      <c r="F14" s="139"/>
    </row>
    <row r="15" spans="1:6" ht="3" customHeight="1">
      <c r="A15" s="136"/>
      <c r="B15" s="130"/>
      <c r="C15" s="130"/>
      <c r="D15" s="133"/>
      <c r="E15" s="133"/>
      <c r="F15" s="139"/>
    </row>
    <row r="16" spans="1:6" ht="3" customHeight="1">
      <c r="A16" s="136"/>
      <c r="B16" s="130"/>
      <c r="C16" s="130"/>
      <c r="D16" s="133"/>
      <c r="E16" s="133"/>
      <c r="F16" s="139"/>
    </row>
    <row r="17" spans="1:6" ht="23.45" customHeight="1">
      <c r="A17" s="137"/>
      <c r="B17" s="131"/>
      <c r="C17" s="131"/>
      <c r="D17" s="134"/>
      <c r="E17" s="134"/>
      <c r="F17" s="140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D21+D56</f>
        <v>9411950</v>
      </c>
      <c r="E19" s="29">
        <f>E21+E56</f>
        <v>6466850.290000001</v>
      </c>
      <c r="F19" s="28">
        <f>IF(OR(D19="-",IF(E19="-",0,E19)&gt;=IF(D19="-",0,D19)),"-",IF(D19="-",0,D19)-IF(E19="-",0,E19))</f>
        <v>2945099.709999999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3400200</v>
      </c>
      <c r="E21" s="38">
        <f>E22+E47+E31+E37+E51</f>
        <v>2011026.8900000001</v>
      </c>
      <c r="F21" s="39">
        <f t="shared" ref="F21:F67" si="0">IF(OR(D21="-",IF(E21="-",0,E21)&gt;=IF(D21="-",0,D21)),"-",IF(D21="-",0,D21)-IF(E21="-",0,E21))</f>
        <v>1389173.1099999999</v>
      </c>
    </row>
    <row r="22" spans="1:6">
      <c r="A22" s="35" t="s">
        <v>36</v>
      </c>
      <c r="B22" s="36" t="s">
        <v>31</v>
      </c>
      <c r="C22" s="37" t="s">
        <v>37</v>
      </c>
      <c r="D22" s="38">
        <v>699800</v>
      </c>
      <c r="E22" s="38">
        <f>E23</f>
        <v>384247.21</v>
      </c>
      <c r="F22" s="39">
        <f t="shared" si="0"/>
        <v>315552.78999999998</v>
      </c>
    </row>
    <row r="23" spans="1:6">
      <c r="A23" s="35" t="s">
        <v>38</v>
      </c>
      <c r="B23" s="36" t="s">
        <v>31</v>
      </c>
      <c r="C23" s="37" t="s">
        <v>39</v>
      </c>
      <c r="D23" s="38">
        <v>699800</v>
      </c>
      <c r="E23" s="38">
        <f>E24+E28</f>
        <v>384247.21</v>
      </c>
      <c r="F23" s="39">
        <f t="shared" si="0"/>
        <v>315552.78999999998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699800</v>
      </c>
      <c r="E24" s="38">
        <f>E25+E26+E27</f>
        <v>370110.87</v>
      </c>
      <c r="F24" s="39">
        <f t="shared" si="0"/>
        <v>329689.13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369781.73</v>
      </c>
      <c r="F25" s="39" t="str">
        <f t="shared" si="0"/>
        <v>-</v>
      </c>
    </row>
    <row r="26" spans="1:6" ht="78.75" customHeight="1">
      <c r="A26" s="40" t="s">
        <v>349</v>
      </c>
      <c r="B26" s="36" t="s">
        <v>31</v>
      </c>
      <c r="C26" s="37" t="s">
        <v>348</v>
      </c>
      <c r="D26" s="38"/>
      <c r="E26" s="38">
        <v>101.76</v>
      </c>
      <c r="F26" s="39"/>
    </row>
    <row r="27" spans="1:6" ht="110.65" customHeight="1">
      <c r="A27" s="40" t="s">
        <v>45</v>
      </c>
      <c r="B27" s="36" t="s">
        <v>31</v>
      </c>
      <c r="C27" s="37" t="s">
        <v>46</v>
      </c>
      <c r="D27" s="38" t="s">
        <v>44</v>
      </c>
      <c r="E27" s="38">
        <v>227.38</v>
      </c>
      <c r="F27" s="39" t="str">
        <f t="shared" si="0"/>
        <v>-</v>
      </c>
    </row>
    <row r="28" spans="1:6" ht="49.15" customHeight="1">
      <c r="A28" s="35" t="s">
        <v>47</v>
      </c>
      <c r="B28" s="36" t="s">
        <v>31</v>
      </c>
      <c r="C28" s="37" t="s">
        <v>48</v>
      </c>
      <c r="D28" s="38" t="s">
        <v>44</v>
      </c>
      <c r="E28" s="38">
        <f>E29+E30</f>
        <v>14136.34</v>
      </c>
      <c r="F28" s="39" t="str">
        <f t="shared" si="0"/>
        <v>-</v>
      </c>
    </row>
    <row r="29" spans="1:6" ht="73.7" customHeight="1">
      <c r="A29" s="35" t="s">
        <v>49</v>
      </c>
      <c r="B29" s="36" t="s">
        <v>31</v>
      </c>
      <c r="C29" s="37" t="s">
        <v>50</v>
      </c>
      <c r="D29" s="38" t="s">
        <v>44</v>
      </c>
      <c r="E29" s="38">
        <v>13886.85</v>
      </c>
      <c r="F29" s="39" t="str">
        <f t="shared" si="0"/>
        <v>-</v>
      </c>
    </row>
    <row r="30" spans="1:6" ht="49.15" customHeight="1">
      <c r="A30" s="35" t="s">
        <v>51</v>
      </c>
      <c r="B30" s="36" t="s">
        <v>31</v>
      </c>
      <c r="C30" s="37" t="s">
        <v>52</v>
      </c>
      <c r="D30" s="38" t="s">
        <v>44</v>
      </c>
      <c r="E30" s="38">
        <v>249.49</v>
      </c>
      <c r="F30" s="39" t="str">
        <f t="shared" si="0"/>
        <v>-</v>
      </c>
    </row>
    <row r="31" spans="1:6">
      <c r="A31" s="35" t="s">
        <v>53</v>
      </c>
      <c r="B31" s="36" t="s">
        <v>31</v>
      </c>
      <c r="C31" s="37" t="s">
        <v>54</v>
      </c>
      <c r="D31" s="38">
        <v>768100</v>
      </c>
      <c r="E31" s="38">
        <v>639239.57999999996</v>
      </c>
      <c r="F31" s="39">
        <f t="shared" si="0"/>
        <v>128860.42000000004</v>
      </c>
    </row>
    <row r="32" spans="1:6">
      <c r="A32" s="35" t="s">
        <v>55</v>
      </c>
      <c r="B32" s="36" t="s">
        <v>31</v>
      </c>
      <c r="C32" s="37" t="s">
        <v>56</v>
      </c>
      <c r="D32" s="38">
        <v>768100</v>
      </c>
      <c r="E32" s="38">
        <v>639239.57999999996</v>
      </c>
      <c r="F32" s="39">
        <f t="shared" si="0"/>
        <v>128860.42000000004</v>
      </c>
    </row>
    <row r="33" spans="1:6">
      <c r="A33" s="35" t="s">
        <v>55</v>
      </c>
      <c r="B33" s="36" t="s">
        <v>31</v>
      </c>
      <c r="C33" s="37" t="s">
        <v>57</v>
      </c>
      <c r="D33" s="38">
        <v>768100</v>
      </c>
      <c r="E33" s="38">
        <v>639239.57999999996</v>
      </c>
      <c r="F33" s="39">
        <f t="shared" si="0"/>
        <v>128860.42000000004</v>
      </c>
    </row>
    <row r="34" spans="1:6" ht="49.15" customHeight="1">
      <c r="A34" s="35" t="s">
        <v>58</v>
      </c>
      <c r="B34" s="36" t="s">
        <v>31</v>
      </c>
      <c r="C34" s="37" t="s">
        <v>59</v>
      </c>
      <c r="D34" s="38" t="s">
        <v>44</v>
      </c>
      <c r="E34" s="38">
        <v>628660</v>
      </c>
      <c r="F34" s="39" t="str">
        <f t="shared" si="0"/>
        <v>-</v>
      </c>
    </row>
    <row r="35" spans="1:6" ht="24.6" customHeight="1">
      <c r="A35" s="35" t="s">
        <v>60</v>
      </c>
      <c r="B35" s="36" t="s">
        <v>31</v>
      </c>
      <c r="C35" s="37" t="s">
        <v>61</v>
      </c>
      <c r="D35" s="38" t="s">
        <v>44</v>
      </c>
      <c r="E35" s="38">
        <v>4750.54</v>
      </c>
      <c r="F35" s="39" t="str">
        <f t="shared" si="0"/>
        <v>-</v>
      </c>
    </row>
    <row r="36" spans="1:6" ht="49.15" customHeight="1">
      <c r="A36" s="35" t="s">
        <v>62</v>
      </c>
      <c r="B36" s="36" t="s">
        <v>31</v>
      </c>
      <c r="C36" s="37" t="s">
        <v>63</v>
      </c>
      <c r="D36" s="38" t="s">
        <v>44</v>
      </c>
      <c r="E36" s="38">
        <v>5829.04</v>
      </c>
      <c r="F36" s="39" t="str">
        <f t="shared" si="0"/>
        <v>-</v>
      </c>
    </row>
    <row r="37" spans="1:6">
      <c r="A37" s="35" t="s">
        <v>64</v>
      </c>
      <c r="B37" s="36" t="s">
        <v>31</v>
      </c>
      <c r="C37" s="37" t="s">
        <v>65</v>
      </c>
      <c r="D37" s="38">
        <v>1719000</v>
      </c>
      <c r="E37" s="38">
        <f>E42+E38</f>
        <v>880342.1</v>
      </c>
      <c r="F37" s="39">
        <f t="shared" si="0"/>
        <v>838657.9</v>
      </c>
    </row>
    <row r="38" spans="1:6">
      <c r="A38" s="35" t="s">
        <v>66</v>
      </c>
      <c r="B38" s="36" t="s">
        <v>31</v>
      </c>
      <c r="C38" s="37" t="s">
        <v>67</v>
      </c>
      <c r="D38" s="38">
        <v>87400</v>
      </c>
      <c r="E38" s="38">
        <f>E39</f>
        <v>7878.1600000000008</v>
      </c>
      <c r="F38" s="39">
        <f t="shared" si="0"/>
        <v>79521.84</v>
      </c>
    </row>
    <row r="39" spans="1:6" ht="49.15" customHeight="1">
      <c r="A39" s="35" t="s">
        <v>68</v>
      </c>
      <c r="B39" s="36" t="s">
        <v>31</v>
      </c>
      <c r="C39" s="37" t="s">
        <v>69</v>
      </c>
      <c r="D39" s="38">
        <v>87400</v>
      </c>
      <c r="E39" s="38">
        <f>E40+E41</f>
        <v>7878.1600000000008</v>
      </c>
      <c r="F39" s="39">
        <f t="shared" si="0"/>
        <v>79521.84</v>
      </c>
    </row>
    <row r="40" spans="1:6" ht="73.7" customHeight="1">
      <c r="A40" s="35" t="s">
        <v>70</v>
      </c>
      <c r="B40" s="36" t="s">
        <v>31</v>
      </c>
      <c r="C40" s="37" t="s">
        <v>71</v>
      </c>
      <c r="D40" s="38" t="s">
        <v>44</v>
      </c>
      <c r="E40" s="38">
        <v>7169.77</v>
      </c>
      <c r="F40" s="39" t="str">
        <f t="shared" si="0"/>
        <v>-</v>
      </c>
    </row>
    <row r="41" spans="1:6" ht="61.5" customHeight="1">
      <c r="A41" s="35" t="s">
        <v>72</v>
      </c>
      <c r="B41" s="36" t="s">
        <v>31</v>
      </c>
      <c r="C41" s="37" t="s">
        <v>73</v>
      </c>
      <c r="D41" s="38" t="s">
        <v>44</v>
      </c>
      <c r="E41" s="38">
        <v>708.39</v>
      </c>
      <c r="F41" s="39" t="str">
        <f t="shared" si="0"/>
        <v>-</v>
      </c>
    </row>
    <row r="42" spans="1:6">
      <c r="A42" s="35" t="s">
        <v>74</v>
      </c>
      <c r="B42" s="36" t="s">
        <v>31</v>
      </c>
      <c r="C42" s="37" t="s">
        <v>75</v>
      </c>
      <c r="D42" s="38">
        <v>1631600</v>
      </c>
      <c r="E42" s="38">
        <f>E43+E45</f>
        <v>872463.94</v>
      </c>
      <c r="F42" s="39">
        <f t="shared" si="0"/>
        <v>759136.06</v>
      </c>
    </row>
    <row r="43" spans="1:6">
      <c r="A43" s="35" t="s">
        <v>76</v>
      </c>
      <c r="B43" s="36" t="s">
        <v>31</v>
      </c>
      <c r="C43" s="37" t="s">
        <v>77</v>
      </c>
      <c r="D43" s="38">
        <v>827700</v>
      </c>
      <c r="E43" s="38">
        <f>E44</f>
        <v>847747.69</v>
      </c>
      <c r="F43" s="39" t="str">
        <f t="shared" si="0"/>
        <v>-</v>
      </c>
    </row>
    <row r="44" spans="1:6" ht="36.950000000000003" customHeight="1">
      <c r="A44" s="35" t="s">
        <v>78</v>
      </c>
      <c r="B44" s="36" t="s">
        <v>31</v>
      </c>
      <c r="C44" s="37" t="s">
        <v>79</v>
      </c>
      <c r="D44" s="38">
        <v>827700</v>
      </c>
      <c r="E44" s="38">
        <v>847747.69</v>
      </c>
      <c r="F44" s="39" t="str">
        <f t="shared" si="0"/>
        <v>-</v>
      </c>
    </row>
    <row r="45" spans="1:6">
      <c r="A45" s="35" t="s">
        <v>80</v>
      </c>
      <c r="B45" s="36" t="s">
        <v>31</v>
      </c>
      <c r="C45" s="37" t="s">
        <v>81</v>
      </c>
      <c r="D45" s="38">
        <v>803900</v>
      </c>
      <c r="E45" s="38">
        <f>E46</f>
        <v>24716.25</v>
      </c>
      <c r="F45" s="39">
        <f t="shared" si="0"/>
        <v>779183.75</v>
      </c>
    </row>
    <row r="46" spans="1:6" ht="36.950000000000003" customHeight="1">
      <c r="A46" s="35" t="s">
        <v>82</v>
      </c>
      <c r="B46" s="36" t="s">
        <v>31</v>
      </c>
      <c r="C46" s="37" t="s">
        <v>83</v>
      </c>
      <c r="D46" s="38">
        <v>803900</v>
      </c>
      <c r="E46" s="38">
        <v>24716.25</v>
      </c>
      <c r="F46" s="39">
        <f t="shared" si="0"/>
        <v>779183.75</v>
      </c>
    </row>
    <row r="47" spans="1:6" ht="36.950000000000003" customHeight="1">
      <c r="A47" s="35" t="s">
        <v>84</v>
      </c>
      <c r="B47" s="36" t="s">
        <v>31</v>
      </c>
      <c r="C47" s="37" t="s">
        <v>85</v>
      </c>
      <c r="D47" s="38">
        <v>212800</v>
      </c>
      <c r="E47" s="38">
        <f>E48</f>
        <v>106398</v>
      </c>
      <c r="F47" s="39">
        <f t="shared" si="0"/>
        <v>106402</v>
      </c>
    </row>
    <row r="48" spans="1:6" ht="86.1" customHeight="1">
      <c r="A48" s="40" t="s">
        <v>86</v>
      </c>
      <c r="B48" s="36" t="s">
        <v>31</v>
      </c>
      <c r="C48" s="37" t="s">
        <v>87</v>
      </c>
      <c r="D48" s="38">
        <v>212800</v>
      </c>
      <c r="E48" s="38">
        <f>E49</f>
        <v>106398</v>
      </c>
      <c r="F48" s="39">
        <f t="shared" si="0"/>
        <v>106402</v>
      </c>
    </row>
    <row r="49" spans="1:6" ht="49.15" customHeight="1">
      <c r="A49" s="35" t="s">
        <v>88</v>
      </c>
      <c r="B49" s="36" t="s">
        <v>31</v>
      </c>
      <c r="C49" s="37" t="s">
        <v>89</v>
      </c>
      <c r="D49" s="38">
        <v>212800</v>
      </c>
      <c r="E49" s="38">
        <f>E50</f>
        <v>106398</v>
      </c>
      <c r="F49" s="39">
        <f t="shared" si="0"/>
        <v>106402</v>
      </c>
    </row>
    <row r="50" spans="1:6" ht="36.950000000000003" customHeight="1">
      <c r="A50" s="35" t="s">
        <v>90</v>
      </c>
      <c r="B50" s="36" t="s">
        <v>31</v>
      </c>
      <c r="C50" s="37" t="s">
        <v>91</v>
      </c>
      <c r="D50" s="38">
        <v>212800</v>
      </c>
      <c r="E50" s="38">
        <v>106398</v>
      </c>
      <c r="F50" s="39">
        <f t="shared" si="0"/>
        <v>106402</v>
      </c>
    </row>
    <row r="51" spans="1:6">
      <c r="A51" s="35" t="s">
        <v>92</v>
      </c>
      <c r="B51" s="36" t="s">
        <v>31</v>
      </c>
      <c r="C51" s="37" t="s">
        <v>93</v>
      </c>
      <c r="D51" s="38">
        <v>500</v>
      </c>
      <c r="E51" s="38">
        <f>E52</f>
        <v>800</v>
      </c>
      <c r="F51" s="39" t="str">
        <f t="shared" si="0"/>
        <v>-</v>
      </c>
    </row>
    <row r="52" spans="1:6" ht="36.950000000000003" customHeight="1">
      <c r="A52" s="35" t="s">
        <v>94</v>
      </c>
      <c r="B52" s="36" t="s">
        <v>31</v>
      </c>
      <c r="C52" s="37" t="s">
        <v>95</v>
      </c>
      <c r="D52" s="38" t="s">
        <v>44</v>
      </c>
      <c r="E52" s="38">
        <f>E53</f>
        <v>800</v>
      </c>
      <c r="F52" s="39" t="str">
        <f t="shared" si="0"/>
        <v>-</v>
      </c>
    </row>
    <row r="53" spans="1:6" ht="49.15" customHeight="1">
      <c r="A53" s="35" t="s">
        <v>96</v>
      </c>
      <c r="B53" s="36" t="s">
        <v>31</v>
      </c>
      <c r="C53" s="37" t="s">
        <v>97</v>
      </c>
      <c r="D53" s="38" t="s">
        <v>44</v>
      </c>
      <c r="E53" s="38">
        <v>800</v>
      </c>
      <c r="F53" s="39" t="str">
        <f t="shared" si="0"/>
        <v>-</v>
      </c>
    </row>
    <row r="54" spans="1:6" ht="24.6" customHeight="1">
      <c r="A54" s="35" t="s">
        <v>98</v>
      </c>
      <c r="B54" s="36" t="s">
        <v>31</v>
      </c>
      <c r="C54" s="37" t="s">
        <v>99</v>
      </c>
      <c r="D54" s="38">
        <v>500</v>
      </c>
      <c r="E54" s="38" t="s">
        <v>44</v>
      </c>
      <c r="F54" s="39">
        <f t="shared" si="0"/>
        <v>500</v>
      </c>
    </row>
    <row r="55" spans="1:6" ht="36.950000000000003" customHeight="1">
      <c r="A55" s="35" t="s">
        <v>100</v>
      </c>
      <c r="B55" s="36" t="s">
        <v>31</v>
      </c>
      <c r="C55" s="37" t="s">
        <v>101</v>
      </c>
      <c r="D55" s="38">
        <v>500</v>
      </c>
      <c r="E55" s="38" t="s">
        <v>44</v>
      </c>
      <c r="F55" s="39">
        <f t="shared" si="0"/>
        <v>500</v>
      </c>
    </row>
    <row r="56" spans="1:6">
      <c r="A56" s="35" t="s">
        <v>102</v>
      </c>
      <c r="B56" s="36" t="s">
        <v>31</v>
      </c>
      <c r="C56" s="37" t="s">
        <v>103</v>
      </c>
      <c r="D56" s="38">
        <f>D57+D65</f>
        <v>6011750</v>
      </c>
      <c r="E56" s="38">
        <f>E57</f>
        <v>4455823.4000000004</v>
      </c>
      <c r="F56" s="39">
        <f t="shared" si="0"/>
        <v>1555926.5999999996</v>
      </c>
    </row>
    <row r="57" spans="1:6" ht="36.950000000000003" customHeight="1">
      <c r="A57" s="35" t="s">
        <v>104</v>
      </c>
      <c r="B57" s="36" t="s">
        <v>31</v>
      </c>
      <c r="C57" s="37" t="s">
        <v>105</v>
      </c>
      <c r="D57" s="38">
        <f>D58+D60</f>
        <v>4995900</v>
      </c>
      <c r="E57" s="38">
        <f>E58+E60+E65</f>
        <v>4455823.4000000004</v>
      </c>
      <c r="F57" s="39">
        <f t="shared" si="0"/>
        <v>540076.59999999963</v>
      </c>
    </row>
    <row r="58" spans="1:6" ht="24.6" customHeight="1">
      <c r="A58" s="35" t="s">
        <v>106</v>
      </c>
      <c r="B58" s="36" t="s">
        <v>31</v>
      </c>
      <c r="C58" s="37" t="s">
        <v>107</v>
      </c>
      <c r="D58" s="38">
        <v>4755500</v>
      </c>
      <c r="E58" s="38">
        <f>E59</f>
        <v>3861400</v>
      </c>
      <c r="F58" s="39">
        <f t="shared" si="0"/>
        <v>894100</v>
      </c>
    </row>
    <row r="59" spans="1:6" ht="36.950000000000003" customHeight="1">
      <c r="A59" s="35" t="s">
        <v>108</v>
      </c>
      <c r="B59" s="36" t="s">
        <v>31</v>
      </c>
      <c r="C59" s="37" t="s">
        <v>109</v>
      </c>
      <c r="D59" s="38">
        <v>4755500</v>
      </c>
      <c r="E59" s="38">
        <v>3861400</v>
      </c>
      <c r="F59" s="39">
        <f t="shared" si="0"/>
        <v>894100</v>
      </c>
    </row>
    <row r="60" spans="1:6" ht="24.6" customHeight="1">
      <c r="A60" s="35" t="s">
        <v>110</v>
      </c>
      <c r="B60" s="36" t="s">
        <v>31</v>
      </c>
      <c r="C60" s="37" t="s">
        <v>111</v>
      </c>
      <c r="D60" s="38">
        <v>240400</v>
      </c>
      <c r="E60" s="38">
        <f>E63+E62</f>
        <v>134884.47</v>
      </c>
      <c r="F60" s="39">
        <f t="shared" si="0"/>
        <v>105515.53</v>
      </c>
    </row>
    <row r="61" spans="1:6" ht="36.950000000000003" customHeight="1">
      <c r="A61" s="35" t="s">
        <v>112</v>
      </c>
      <c r="B61" s="36" t="s">
        <v>31</v>
      </c>
      <c r="C61" s="37" t="s">
        <v>113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114</v>
      </c>
      <c r="B62" s="36" t="s">
        <v>31</v>
      </c>
      <c r="C62" s="37" t="s">
        <v>115</v>
      </c>
      <c r="D62" s="38">
        <v>200</v>
      </c>
      <c r="E62" s="38">
        <v>200</v>
      </c>
      <c r="F62" s="39" t="str">
        <f t="shared" si="0"/>
        <v>-</v>
      </c>
    </row>
    <row r="63" spans="1:6" ht="36.950000000000003" customHeight="1">
      <c r="A63" s="35" t="s">
        <v>116</v>
      </c>
      <c r="B63" s="36" t="s">
        <v>31</v>
      </c>
      <c r="C63" s="37" t="s">
        <v>117</v>
      </c>
      <c r="D63" s="38">
        <v>240200</v>
      </c>
      <c r="E63" s="38">
        <f>E64</f>
        <v>134684.47</v>
      </c>
      <c r="F63" s="39">
        <f t="shared" si="0"/>
        <v>105515.53</v>
      </c>
    </row>
    <row r="64" spans="1:6" ht="49.15" customHeight="1">
      <c r="A64" s="35" t="s">
        <v>118</v>
      </c>
      <c r="B64" s="36" t="s">
        <v>31</v>
      </c>
      <c r="C64" s="37" t="s">
        <v>119</v>
      </c>
      <c r="D64" s="38">
        <v>240200</v>
      </c>
      <c r="E64" s="38">
        <v>134684.47</v>
      </c>
      <c r="F64" s="39">
        <f t="shared" si="0"/>
        <v>105515.53</v>
      </c>
    </row>
    <row r="65" spans="1:6">
      <c r="A65" s="35" t="s">
        <v>120</v>
      </c>
      <c r="B65" s="36" t="s">
        <v>31</v>
      </c>
      <c r="C65" s="37" t="s">
        <v>121</v>
      </c>
      <c r="D65" s="38">
        <f>D66</f>
        <v>1015850</v>
      </c>
      <c r="E65" s="38">
        <f>E66</f>
        <v>459538.93</v>
      </c>
      <c r="F65" s="39">
        <f t="shared" si="0"/>
        <v>556311.07000000007</v>
      </c>
    </row>
    <row r="66" spans="1:6" ht="61.5" customHeight="1">
      <c r="A66" s="35" t="s">
        <v>122</v>
      </c>
      <c r="B66" s="36" t="s">
        <v>31</v>
      </c>
      <c r="C66" s="37" t="s">
        <v>123</v>
      </c>
      <c r="D66" s="38">
        <f>D67</f>
        <v>1015850</v>
      </c>
      <c r="E66" s="38">
        <f>E67</f>
        <v>459538.93</v>
      </c>
      <c r="F66" s="39">
        <f t="shared" si="0"/>
        <v>556311.07000000007</v>
      </c>
    </row>
    <row r="67" spans="1:6" ht="73.7" customHeight="1">
      <c r="A67" s="35" t="s">
        <v>124</v>
      </c>
      <c r="B67" s="36" t="s">
        <v>31</v>
      </c>
      <c r="C67" s="37" t="s">
        <v>125</v>
      </c>
      <c r="D67" s="38">
        <v>1015850</v>
      </c>
      <c r="E67" s="38">
        <v>459538.93</v>
      </c>
      <c r="F67" s="39">
        <f t="shared" si="0"/>
        <v>556311.07000000007</v>
      </c>
    </row>
    <row r="68" spans="1:6" ht="12.75" customHeight="1">
      <c r="A68" s="41"/>
      <c r="B68" s="42"/>
      <c r="C68" s="42"/>
      <c r="D68" s="43"/>
      <c r="E68" s="43"/>
      <c r="F6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44"/>
  <sheetViews>
    <sheetView showGridLines="0" workbookViewId="0">
      <selection activeCell="E144" sqref="E14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2.7109375" bestFit="1" customWidth="1"/>
  </cols>
  <sheetData>
    <row r="2" spans="1:8" ht="15" customHeight="1">
      <c r="A2" s="141" t="s">
        <v>126</v>
      </c>
      <c r="B2" s="141"/>
      <c r="C2" s="141"/>
      <c r="D2" s="141"/>
      <c r="E2" s="1"/>
      <c r="F2" s="14" t="s">
        <v>127</v>
      </c>
    </row>
    <row r="3" spans="1:8" ht="13.5" customHeight="1">
      <c r="A3" s="5"/>
      <c r="B3" s="5"/>
      <c r="C3" s="44"/>
      <c r="D3" s="10"/>
      <c r="E3" s="10"/>
      <c r="F3" s="10"/>
    </row>
    <row r="4" spans="1:8" ht="10.15" customHeight="1">
      <c r="A4" s="148" t="s">
        <v>21</v>
      </c>
      <c r="B4" s="129" t="s">
        <v>22</v>
      </c>
      <c r="C4" s="146" t="s">
        <v>128</v>
      </c>
      <c r="D4" s="132" t="s">
        <v>24</v>
      </c>
      <c r="E4" s="151" t="s">
        <v>25</v>
      </c>
      <c r="F4" s="138" t="s">
        <v>26</v>
      </c>
    </row>
    <row r="5" spans="1:8" ht="5.45" customHeight="1">
      <c r="A5" s="149"/>
      <c r="B5" s="130"/>
      <c r="C5" s="147"/>
      <c r="D5" s="133"/>
      <c r="E5" s="152"/>
      <c r="F5" s="139"/>
    </row>
    <row r="6" spans="1:8" ht="9.6" customHeight="1">
      <c r="A6" s="149"/>
      <c r="B6" s="130"/>
      <c r="C6" s="147"/>
      <c r="D6" s="133"/>
      <c r="E6" s="152"/>
      <c r="F6" s="139"/>
    </row>
    <row r="7" spans="1:8" ht="6" customHeight="1">
      <c r="A7" s="149"/>
      <c r="B7" s="130"/>
      <c r="C7" s="147"/>
      <c r="D7" s="133"/>
      <c r="E7" s="152"/>
      <c r="F7" s="139"/>
    </row>
    <row r="8" spans="1:8" ht="6.6" customHeight="1">
      <c r="A8" s="149"/>
      <c r="B8" s="130"/>
      <c r="C8" s="147"/>
      <c r="D8" s="133"/>
      <c r="E8" s="152"/>
      <c r="F8" s="139"/>
    </row>
    <row r="9" spans="1:8" ht="10.9" customHeight="1">
      <c r="A9" s="149"/>
      <c r="B9" s="130"/>
      <c r="C9" s="147"/>
      <c r="D9" s="133"/>
      <c r="E9" s="152"/>
      <c r="F9" s="139"/>
    </row>
    <row r="10" spans="1:8" ht="4.1500000000000004" hidden="1" customHeight="1">
      <c r="A10" s="149"/>
      <c r="B10" s="130"/>
      <c r="C10" s="45"/>
      <c r="D10" s="133"/>
      <c r="E10" s="46"/>
      <c r="F10" s="47"/>
    </row>
    <row r="11" spans="1:8" ht="13.15" hidden="1" customHeight="1">
      <c r="A11" s="150"/>
      <c r="B11" s="131"/>
      <c r="C11" s="48"/>
      <c r="D11" s="134"/>
      <c r="E11" s="49"/>
      <c r="F11" s="50"/>
    </row>
    <row r="12" spans="1:8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8">
      <c r="A13" s="52" t="s">
        <v>129</v>
      </c>
      <c r="B13" s="53" t="s">
        <v>130</v>
      </c>
      <c r="C13" s="54" t="s">
        <v>131</v>
      </c>
      <c r="D13" s="55">
        <f>D34+D44+D47+D50+D61+D77+D85+D93+D135+D127</f>
        <v>10788680</v>
      </c>
      <c r="E13" s="56">
        <v>6361860.04</v>
      </c>
      <c r="F13" s="57">
        <f>IF(OR(D13="-",IF(E13="-",0,E13)&gt;=IF(D13="-",0,D13)),"-",IF(D13="-",0,D13)-IF(E13="-",0,E13))</f>
        <v>4426819.96</v>
      </c>
      <c r="G13" s="94"/>
      <c r="H13" s="94"/>
    </row>
    <row r="14" spans="1:8">
      <c r="A14" s="58" t="s">
        <v>33</v>
      </c>
      <c r="B14" s="59"/>
      <c r="C14" s="60"/>
      <c r="D14" s="61"/>
      <c r="E14" s="62"/>
      <c r="F14" s="63"/>
    </row>
    <row r="15" spans="1:8">
      <c r="A15" s="52" t="s">
        <v>132</v>
      </c>
      <c r="B15" s="53" t="s">
        <v>130</v>
      </c>
      <c r="C15" s="54" t="s">
        <v>133</v>
      </c>
      <c r="D15" s="55">
        <v>4960200</v>
      </c>
      <c r="E15" s="56">
        <v>6361860.04</v>
      </c>
      <c r="F15" s="57" t="str">
        <f t="shared" ref="F15:F46" si="0">IF(OR(D15="-",IF(E15="-",0,E15)&gt;=IF(D15="-",0,D15)),"-",IF(D15="-",0,D15)-IF(E15="-",0,E15))</f>
        <v>-</v>
      </c>
    </row>
    <row r="16" spans="1:8" ht="61.5" customHeight="1">
      <c r="A16" s="25" t="s">
        <v>134</v>
      </c>
      <c r="B16" s="64" t="s">
        <v>130</v>
      </c>
      <c r="C16" s="27" t="s">
        <v>135</v>
      </c>
      <c r="D16" s="28">
        <v>4009700</v>
      </c>
      <c r="E16" s="65">
        <v>2468573.9500000002</v>
      </c>
      <c r="F16" s="66">
        <f t="shared" si="0"/>
        <v>1541126.0499999998</v>
      </c>
    </row>
    <row r="17" spans="1:6" ht="24.6" customHeight="1">
      <c r="A17" s="25" t="s">
        <v>136</v>
      </c>
      <c r="B17" s="64" t="s">
        <v>130</v>
      </c>
      <c r="C17" s="27" t="s">
        <v>137</v>
      </c>
      <c r="D17" s="28">
        <v>4009700</v>
      </c>
      <c r="E17" s="65">
        <v>2468573.9500000002</v>
      </c>
      <c r="F17" s="66">
        <f t="shared" si="0"/>
        <v>1541126.0499999998</v>
      </c>
    </row>
    <row r="18" spans="1:6" ht="24.6" customHeight="1">
      <c r="A18" s="25" t="s">
        <v>138</v>
      </c>
      <c r="B18" s="64" t="s">
        <v>130</v>
      </c>
      <c r="C18" s="27" t="s">
        <v>139</v>
      </c>
      <c r="D18" s="28">
        <v>2840050</v>
      </c>
      <c r="E18" s="65">
        <v>1834649.92</v>
      </c>
      <c r="F18" s="66">
        <f t="shared" si="0"/>
        <v>1005400.0800000001</v>
      </c>
    </row>
    <row r="19" spans="1:6" ht="36.950000000000003" customHeight="1">
      <c r="A19" s="25" t="s">
        <v>140</v>
      </c>
      <c r="B19" s="64" t="s">
        <v>130</v>
      </c>
      <c r="C19" s="27" t="s">
        <v>141</v>
      </c>
      <c r="D19" s="28">
        <v>234600</v>
      </c>
      <c r="E19" s="65">
        <v>84214.33</v>
      </c>
      <c r="F19" s="66">
        <f t="shared" si="0"/>
        <v>150385.66999999998</v>
      </c>
    </row>
    <row r="20" spans="1:6" ht="49.15" customHeight="1">
      <c r="A20" s="25" t="s">
        <v>142</v>
      </c>
      <c r="B20" s="64" t="s">
        <v>130</v>
      </c>
      <c r="C20" s="27" t="s">
        <v>143</v>
      </c>
      <c r="D20" s="28">
        <v>935050</v>
      </c>
      <c r="E20" s="65">
        <v>549709.69999999995</v>
      </c>
      <c r="F20" s="66">
        <f t="shared" si="0"/>
        <v>385340.30000000005</v>
      </c>
    </row>
    <row r="21" spans="1:6" ht="24.6" customHeight="1">
      <c r="A21" s="25" t="s">
        <v>144</v>
      </c>
      <c r="B21" s="64" t="s">
        <v>130</v>
      </c>
      <c r="C21" s="27" t="s">
        <v>145</v>
      </c>
      <c r="D21" s="28">
        <v>499600</v>
      </c>
      <c r="E21" s="65">
        <f>E22</f>
        <v>367440.74</v>
      </c>
      <c r="F21" s="66">
        <f t="shared" si="0"/>
        <v>132159.26</v>
      </c>
    </row>
    <row r="22" spans="1:6" ht="36.950000000000003" customHeight="1">
      <c r="A22" s="25" t="s">
        <v>146</v>
      </c>
      <c r="B22" s="64" t="s">
        <v>130</v>
      </c>
      <c r="C22" s="27" t="s">
        <v>147</v>
      </c>
      <c r="D22" s="28">
        <v>499600</v>
      </c>
      <c r="E22" s="65">
        <f>E23+E24</f>
        <v>367440.74</v>
      </c>
      <c r="F22" s="66">
        <f t="shared" si="0"/>
        <v>132159.26</v>
      </c>
    </row>
    <row r="23" spans="1:6" ht="36.950000000000003" customHeight="1">
      <c r="A23" s="25" t="s">
        <v>148</v>
      </c>
      <c r="B23" s="64" t="s">
        <v>130</v>
      </c>
      <c r="C23" s="27" t="s">
        <v>149</v>
      </c>
      <c r="D23" s="28">
        <v>435900</v>
      </c>
      <c r="E23" s="65">
        <v>315947.34999999998</v>
      </c>
      <c r="F23" s="66">
        <f t="shared" si="0"/>
        <v>119952.65000000002</v>
      </c>
    </row>
    <row r="24" spans="1:6">
      <c r="A24" s="25" t="s">
        <v>150</v>
      </c>
      <c r="B24" s="64" t="s">
        <v>130</v>
      </c>
      <c r="C24" s="27" t="s">
        <v>151</v>
      </c>
      <c r="D24" s="28">
        <v>63700</v>
      </c>
      <c r="E24" s="65">
        <v>51493.39</v>
      </c>
      <c r="F24" s="66">
        <f t="shared" si="0"/>
        <v>12206.61</v>
      </c>
    </row>
    <row r="25" spans="1:6">
      <c r="A25" s="25" t="s">
        <v>152</v>
      </c>
      <c r="B25" s="64" t="s">
        <v>130</v>
      </c>
      <c r="C25" s="27" t="s">
        <v>153</v>
      </c>
      <c r="D25" s="28">
        <f>D33+D32+D28+D26</f>
        <v>367300</v>
      </c>
      <c r="E25" s="65">
        <f>E26+E28+E33</f>
        <v>357440</v>
      </c>
      <c r="F25" s="66">
        <f t="shared" si="0"/>
        <v>9860</v>
      </c>
    </row>
    <row r="26" spans="1:6">
      <c r="A26" s="25" t="s">
        <v>154</v>
      </c>
      <c r="B26" s="64" t="s">
        <v>130</v>
      </c>
      <c r="C26" s="27" t="s">
        <v>155</v>
      </c>
      <c r="D26" s="28">
        <v>56800</v>
      </c>
      <c r="E26" s="65">
        <v>56800</v>
      </c>
      <c r="F26" s="66" t="str">
        <f t="shared" si="0"/>
        <v>-</v>
      </c>
    </row>
    <row r="27" spans="1:6" ht="36.950000000000003" customHeight="1">
      <c r="A27" s="25" t="s">
        <v>156</v>
      </c>
      <c r="B27" s="64" t="s">
        <v>130</v>
      </c>
      <c r="C27" s="27" t="s">
        <v>157</v>
      </c>
      <c r="D27" s="28">
        <v>56800</v>
      </c>
      <c r="E27" s="65">
        <v>56800</v>
      </c>
      <c r="F27" s="66" t="str">
        <f t="shared" si="0"/>
        <v>-</v>
      </c>
    </row>
    <row r="28" spans="1:6">
      <c r="A28" s="25" t="s">
        <v>158</v>
      </c>
      <c r="B28" s="64" t="s">
        <v>130</v>
      </c>
      <c r="C28" s="27" t="s">
        <v>159</v>
      </c>
      <c r="D28" s="28">
        <f>D31+D30+D29</f>
        <v>26000</v>
      </c>
      <c r="E28" s="65">
        <f>E29+E30+E31</f>
        <v>21140</v>
      </c>
      <c r="F28" s="66">
        <f t="shared" si="0"/>
        <v>4860</v>
      </c>
    </row>
    <row r="29" spans="1:6" ht="24.6" customHeight="1">
      <c r="A29" s="25" t="s">
        <v>160</v>
      </c>
      <c r="B29" s="64" t="s">
        <v>130</v>
      </c>
      <c r="C29" s="27" t="s">
        <v>161</v>
      </c>
      <c r="D29" s="28">
        <v>2000</v>
      </c>
      <c r="E29" s="65">
        <v>852</v>
      </c>
      <c r="F29" s="66">
        <f t="shared" si="0"/>
        <v>1148</v>
      </c>
    </row>
    <row r="30" spans="1:6">
      <c r="A30" s="25" t="s">
        <v>162</v>
      </c>
      <c r="B30" s="64" t="s">
        <v>130</v>
      </c>
      <c r="C30" s="27" t="s">
        <v>163</v>
      </c>
      <c r="D30" s="28">
        <v>2000</v>
      </c>
      <c r="E30" s="65">
        <v>288</v>
      </c>
      <c r="F30" s="66">
        <f t="shared" si="0"/>
        <v>1712</v>
      </c>
    </row>
    <row r="31" spans="1:6">
      <c r="A31" s="25" t="s">
        <v>164</v>
      </c>
      <c r="B31" s="64" t="s">
        <v>130</v>
      </c>
      <c r="C31" s="27" t="s">
        <v>165</v>
      </c>
      <c r="D31" s="28">
        <v>22000</v>
      </c>
      <c r="E31" s="65">
        <v>20000</v>
      </c>
      <c r="F31" s="66">
        <f t="shared" si="0"/>
        <v>2000</v>
      </c>
    </row>
    <row r="32" spans="1:6">
      <c r="A32" s="25" t="s">
        <v>166</v>
      </c>
      <c r="B32" s="64" t="s">
        <v>130</v>
      </c>
      <c r="C32" s="27" t="s">
        <v>167</v>
      </c>
      <c r="D32" s="28">
        <v>5000</v>
      </c>
      <c r="E32" s="65" t="s">
        <v>44</v>
      </c>
      <c r="F32" s="66">
        <f t="shared" si="0"/>
        <v>5000</v>
      </c>
    </row>
    <row r="33" spans="1:6">
      <c r="A33" s="25" t="s">
        <v>168</v>
      </c>
      <c r="B33" s="64" t="s">
        <v>130</v>
      </c>
      <c r="C33" s="27" t="s">
        <v>169</v>
      </c>
      <c r="D33" s="28">
        <v>279500</v>
      </c>
      <c r="E33" s="65">
        <v>279500</v>
      </c>
      <c r="F33" s="66" t="str">
        <f t="shared" si="0"/>
        <v>-</v>
      </c>
    </row>
    <row r="34" spans="1:6" ht="49.15" customHeight="1">
      <c r="A34" s="52" t="s">
        <v>170</v>
      </c>
      <c r="B34" s="53" t="s">
        <v>130</v>
      </c>
      <c r="C34" s="54" t="s">
        <v>171</v>
      </c>
      <c r="D34" s="55">
        <f>D35+D40</f>
        <v>4509300</v>
      </c>
      <c r="E34" s="56">
        <v>2516037.12</v>
      </c>
      <c r="F34" s="57">
        <f t="shared" si="0"/>
        <v>1993262.88</v>
      </c>
    </row>
    <row r="35" spans="1:6" ht="61.5" customHeight="1">
      <c r="A35" s="25" t="s">
        <v>134</v>
      </c>
      <c r="B35" s="64" t="s">
        <v>130</v>
      </c>
      <c r="C35" s="27" t="s">
        <v>172</v>
      </c>
      <c r="D35" s="28">
        <v>4009700</v>
      </c>
      <c r="E35" s="65">
        <f>E36</f>
        <v>2175955.67</v>
      </c>
      <c r="F35" s="66">
        <f t="shared" si="0"/>
        <v>1833744.33</v>
      </c>
    </row>
    <row r="36" spans="1:6" ht="24.6" customHeight="1">
      <c r="A36" s="25" t="s">
        <v>136</v>
      </c>
      <c r="B36" s="64" t="s">
        <v>130</v>
      </c>
      <c r="C36" s="27" t="s">
        <v>173</v>
      </c>
      <c r="D36" s="28">
        <v>4009700</v>
      </c>
      <c r="E36" s="65">
        <v>2175955.67</v>
      </c>
      <c r="F36" s="66">
        <f t="shared" si="0"/>
        <v>1833744.33</v>
      </c>
    </row>
    <row r="37" spans="1:6" ht="24.6" customHeight="1">
      <c r="A37" s="25" t="s">
        <v>138</v>
      </c>
      <c r="B37" s="64" t="s">
        <v>130</v>
      </c>
      <c r="C37" s="27" t="s">
        <v>174</v>
      </c>
      <c r="D37" s="28">
        <v>2840050</v>
      </c>
      <c r="E37" s="65">
        <v>1611613.78</v>
      </c>
      <c r="F37" s="66">
        <f t="shared" si="0"/>
        <v>1228436.22</v>
      </c>
    </row>
    <row r="38" spans="1:6" ht="36.950000000000003" customHeight="1">
      <c r="A38" s="25" t="s">
        <v>140</v>
      </c>
      <c r="B38" s="64" t="s">
        <v>130</v>
      </c>
      <c r="C38" s="27" t="s">
        <v>175</v>
      </c>
      <c r="D38" s="28">
        <v>234600</v>
      </c>
      <c r="E38" s="65">
        <v>81927.13</v>
      </c>
      <c r="F38" s="66">
        <f t="shared" si="0"/>
        <v>152672.87</v>
      </c>
    </row>
    <row r="39" spans="1:6" ht="49.15" customHeight="1">
      <c r="A39" s="25" t="s">
        <v>142</v>
      </c>
      <c r="B39" s="64" t="s">
        <v>130</v>
      </c>
      <c r="C39" s="27" t="s">
        <v>176</v>
      </c>
      <c r="D39" s="28">
        <v>935050</v>
      </c>
      <c r="E39" s="65">
        <v>484414.76</v>
      </c>
      <c r="F39" s="66">
        <f t="shared" si="0"/>
        <v>450635.24</v>
      </c>
    </row>
    <row r="40" spans="1:6" ht="24.6" customHeight="1">
      <c r="A40" s="25" t="s">
        <v>144</v>
      </c>
      <c r="B40" s="64" t="s">
        <v>130</v>
      </c>
      <c r="C40" s="27" t="s">
        <v>177</v>
      </c>
      <c r="D40" s="28">
        <f>D41</f>
        <v>499600</v>
      </c>
      <c r="E40" s="65">
        <f>E41</f>
        <v>340081.45</v>
      </c>
      <c r="F40" s="66">
        <f t="shared" si="0"/>
        <v>159518.54999999999</v>
      </c>
    </row>
    <row r="41" spans="1:6" ht="36.950000000000003" customHeight="1">
      <c r="A41" s="25" t="s">
        <v>146</v>
      </c>
      <c r="B41" s="64" t="s">
        <v>130</v>
      </c>
      <c r="C41" s="27" t="s">
        <v>178</v>
      </c>
      <c r="D41" s="28">
        <f>D42+D43</f>
        <v>499600</v>
      </c>
      <c r="E41" s="65">
        <v>340081.45</v>
      </c>
      <c r="F41" s="66">
        <f t="shared" si="0"/>
        <v>159518.54999999999</v>
      </c>
    </row>
    <row r="42" spans="1:6" ht="36.950000000000003" customHeight="1">
      <c r="A42" s="25" t="s">
        <v>148</v>
      </c>
      <c r="B42" s="64" t="s">
        <v>130</v>
      </c>
      <c r="C42" s="27" t="s">
        <v>179</v>
      </c>
      <c r="D42" s="28">
        <v>435900</v>
      </c>
      <c r="E42" s="65">
        <v>291961.67</v>
      </c>
      <c r="F42" s="66">
        <f t="shared" si="0"/>
        <v>143938.33000000002</v>
      </c>
    </row>
    <row r="43" spans="1:6">
      <c r="A43" s="25" t="s">
        <v>150</v>
      </c>
      <c r="B43" s="64" t="s">
        <v>130</v>
      </c>
      <c r="C43" s="27" t="s">
        <v>180</v>
      </c>
      <c r="D43" s="28">
        <v>63700</v>
      </c>
      <c r="E43" s="65">
        <v>48119.78</v>
      </c>
      <c r="F43" s="66">
        <f t="shared" si="0"/>
        <v>15580.220000000001</v>
      </c>
    </row>
    <row r="44" spans="1:6" ht="24.6" customHeight="1">
      <c r="A44" s="52" t="s">
        <v>181</v>
      </c>
      <c r="B44" s="53" t="s">
        <v>130</v>
      </c>
      <c r="C44" s="54" t="s">
        <v>182</v>
      </c>
      <c r="D44" s="55">
        <v>279500</v>
      </c>
      <c r="E44" s="55">
        <v>279500</v>
      </c>
      <c r="F44" s="57" t="str">
        <f t="shared" si="0"/>
        <v>-</v>
      </c>
    </row>
    <row r="45" spans="1:6">
      <c r="A45" s="25" t="s">
        <v>152</v>
      </c>
      <c r="B45" s="64" t="s">
        <v>130</v>
      </c>
      <c r="C45" s="27" t="s">
        <v>183</v>
      </c>
      <c r="D45" s="28">
        <v>279500</v>
      </c>
      <c r="E45" s="65">
        <v>279500</v>
      </c>
      <c r="F45" s="66" t="str">
        <f t="shared" si="0"/>
        <v>-</v>
      </c>
    </row>
    <row r="46" spans="1:6">
      <c r="A46" s="25" t="s">
        <v>168</v>
      </c>
      <c r="B46" s="64" t="s">
        <v>130</v>
      </c>
      <c r="C46" s="27" t="s">
        <v>184</v>
      </c>
      <c r="D46" s="28">
        <v>279500</v>
      </c>
      <c r="E46" s="65">
        <v>279500</v>
      </c>
      <c r="F46" s="66" t="str">
        <f t="shared" si="0"/>
        <v>-</v>
      </c>
    </row>
    <row r="47" spans="1:6">
      <c r="A47" s="52" t="s">
        <v>185</v>
      </c>
      <c r="B47" s="53" t="s">
        <v>130</v>
      </c>
      <c r="C47" s="54" t="s">
        <v>186</v>
      </c>
      <c r="D47" s="55">
        <v>5000</v>
      </c>
      <c r="E47" s="56" t="s">
        <v>44</v>
      </c>
      <c r="F47" s="57">
        <f t="shared" ref="F47:F78" si="1">IF(OR(D47="-",IF(E47="-",0,E47)&gt;=IF(D47="-",0,D47)),"-",IF(D47="-",0,D47)-IF(E47="-",0,E47))</f>
        <v>5000</v>
      </c>
    </row>
    <row r="48" spans="1:6">
      <c r="A48" s="25" t="s">
        <v>152</v>
      </c>
      <c r="B48" s="64" t="s">
        <v>130</v>
      </c>
      <c r="C48" s="27" t="s">
        <v>187</v>
      </c>
      <c r="D48" s="28">
        <v>5000</v>
      </c>
      <c r="E48" s="65" t="s">
        <v>44</v>
      </c>
      <c r="F48" s="66">
        <f t="shared" si="1"/>
        <v>5000</v>
      </c>
    </row>
    <row r="49" spans="1:6">
      <c r="A49" s="25" t="s">
        <v>166</v>
      </c>
      <c r="B49" s="64" t="s">
        <v>130</v>
      </c>
      <c r="C49" s="27" t="s">
        <v>188</v>
      </c>
      <c r="D49" s="28">
        <v>5000</v>
      </c>
      <c r="E49" s="65" t="s">
        <v>44</v>
      </c>
      <c r="F49" s="66">
        <f t="shared" si="1"/>
        <v>5000</v>
      </c>
    </row>
    <row r="50" spans="1:6">
      <c r="A50" s="52" t="s">
        <v>189</v>
      </c>
      <c r="B50" s="53" t="s">
        <v>130</v>
      </c>
      <c r="C50" s="54" t="s">
        <v>190</v>
      </c>
      <c r="D50" s="55">
        <f>D54+D53</f>
        <v>109400</v>
      </c>
      <c r="E50" s="56">
        <f>E51+E54</f>
        <v>87040</v>
      </c>
      <c r="F50" s="57">
        <f t="shared" si="1"/>
        <v>22360</v>
      </c>
    </row>
    <row r="51" spans="1:6" ht="24.6" customHeight="1">
      <c r="A51" s="25" t="s">
        <v>144</v>
      </c>
      <c r="B51" s="64" t="s">
        <v>130</v>
      </c>
      <c r="C51" s="27" t="s">
        <v>191</v>
      </c>
      <c r="D51" s="28">
        <v>26600</v>
      </c>
      <c r="E51" s="65">
        <f>E52</f>
        <v>9100</v>
      </c>
      <c r="F51" s="66">
        <f t="shared" si="1"/>
        <v>17500</v>
      </c>
    </row>
    <row r="52" spans="1:6" ht="36.950000000000003" customHeight="1">
      <c r="A52" s="25" t="s">
        <v>146</v>
      </c>
      <c r="B52" s="64" t="s">
        <v>130</v>
      </c>
      <c r="C52" s="27" t="s">
        <v>192</v>
      </c>
      <c r="D52" s="28">
        <v>26600</v>
      </c>
      <c r="E52" s="65">
        <f>E53</f>
        <v>9100</v>
      </c>
      <c r="F52" s="66">
        <f t="shared" si="1"/>
        <v>17500</v>
      </c>
    </row>
    <row r="53" spans="1:6" ht="36.950000000000003" customHeight="1">
      <c r="A53" s="25" t="s">
        <v>148</v>
      </c>
      <c r="B53" s="64" t="s">
        <v>130</v>
      </c>
      <c r="C53" s="27" t="s">
        <v>193</v>
      </c>
      <c r="D53" s="28">
        <v>26600</v>
      </c>
      <c r="E53" s="65">
        <v>9100</v>
      </c>
      <c r="F53" s="66">
        <f t="shared" si="1"/>
        <v>17500</v>
      </c>
    </row>
    <row r="54" spans="1:6">
      <c r="A54" s="25" t="s">
        <v>152</v>
      </c>
      <c r="B54" s="64" t="s">
        <v>130</v>
      </c>
      <c r="C54" s="27" t="s">
        <v>194</v>
      </c>
      <c r="D54" s="28">
        <f>D56+D57</f>
        <v>82800</v>
      </c>
      <c r="E54" s="65">
        <f>E55+E57</f>
        <v>77940</v>
      </c>
      <c r="F54" s="66">
        <f t="shared" si="1"/>
        <v>4860</v>
      </c>
    </row>
    <row r="55" spans="1:6">
      <c r="A55" s="25" t="s">
        <v>154</v>
      </c>
      <c r="B55" s="64" t="s">
        <v>130</v>
      </c>
      <c r="C55" s="27" t="s">
        <v>195</v>
      </c>
      <c r="D55" s="28">
        <v>56800</v>
      </c>
      <c r="E55" s="65">
        <v>56800</v>
      </c>
      <c r="F55" s="66" t="str">
        <f t="shared" si="1"/>
        <v>-</v>
      </c>
    </row>
    <row r="56" spans="1:6" ht="36.950000000000003" customHeight="1">
      <c r="A56" s="25" t="s">
        <v>156</v>
      </c>
      <c r="B56" s="64" t="s">
        <v>130</v>
      </c>
      <c r="C56" s="27" t="s">
        <v>196</v>
      </c>
      <c r="D56" s="28">
        <v>56800</v>
      </c>
      <c r="E56" s="65">
        <v>56800</v>
      </c>
      <c r="F56" s="66" t="str">
        <f t="shared" si="1"/>
        <v>-</v>
      </c>
    </row>
    <row r="57" spans="1:6">
      <c r="A57" s="25" t="s">
        <v>158</v>
      </c>
      <c r="B57" s="64" t="s">
        <v>130</v>
      </c>
      <c r="C57" s="27" t="s">
        <v>197</v>
      </c>
      <c r="D57" s="28">
        <f>D58+D60+D59</f>
        <v>26000</v>
      </c>
      <c r="E57" s="65">
        <f>E58+E59+E60</f>
        <v>21140</v>
      </c>
      <c r="F57" s="66">
        <f t="shared" si="1"/>
        <v>4860</v>
      </c>
    </row>
    <row r="58" spans="1:6" ht="24.6" customHeight="1">
      <c r="A58" s="25" t="s">
        <v>160</v>
      </c>
      <c r="B58" s="64" t="s">
        <v>130</v>
      </c>
      <c r="C58" s="27" t="s">
        <v>198</v>
      </c>
      <c r="D58" s="28">
        <v>2000</v>
      </c>
      <c r="E58" s="65">
        <v>852</v>
      </c>
      <c r="F58" s="66">
        <f t="shared" si="1"/>
        <v>1148</v>
      </c>
    </row>
    <row r="59" spans="1:6">
      <c r="A59" s="25" t="s">
        <v>162</v>
      </c>
      <c r="B59" s="64" t="s">
        <v>130</v>
      </c>
      <c r="C59" s="27" t="s">
        <v>199</v>
      </c>
      <c r="D59" s="28">
        <v>2000</v>
      </c>
      <c r="E59" s="65">
        <v>288</v>
      </c>
      <c r="F59" s="66">
        <f t="shared" si="1"/>
        <v>1712</v>
      </c>
    </row>
    <row r="60" spans="1:6">
      <c r="A60" s="25" t="s">
        <v>164</v>
      </c>
      <c r="B60" s="64" t="s">
        <v>130</v>
      </c>
      <c r="C60" s="27" t="s">
        <v>200</v>
      </c>
      <c r="D60" s="28">
        <v>22000</v>
      </c>
      <c r="E60" s="65">
        <v>20000</v>
      </c>
      <c r="F60" s="66">
        <f t="shared" si="1"/>
        <v>2000</v>
      </c>
    </row>
    <row r="61" spans="1:6">
      <c r="A61" s="52" t="s">
        <v>201</v>
      </c>
      <c r="B61" s="53" t="s">
        <v>130</v>
      </c>
      <c r="C61" s="54" t="s">
        <v>202</v>
      </c>
      <c r="D61" s="55">
        <v>240200</v>
      </c>
      <c r="E61" s="56">
        <f>E69</f>
        <v>134684.47</v>
      </c>
      <c r="F61" s="57">
        <f t="shared" si="1"/>
        <v>105515.53</v>
      </c>
    </row>
    <row r="62" spans="1:6" ht="61.5" customHeight="1">
      <c r="A62" s="25" t="s">
        <v>134</v>
      </c>
      <c r="B62" s="64" t="s">
        <v>130</v>
      </c>
      <c r="C62" s="27" t="s">
        <v>203</v>
      </c>
      <c r="D62" s="28">
        <v>212600</v>
      </c>
      <c r="E62" s="65">
        <f>E63</f>
        <v>129734.47</v>
      </c>
      <c r="F62" s="66">
        <f t="shared" si="1"/>
        <v>82865.53</v>
      </c>
    </row>
    <row r="63" spans="1:6" ht="24.6" customHeight="1">
      <c r="A63" s="25" t="s">
        <v>136</v>
      </c>
      <c r="B63" s="64" t="s">
        <v>130</v>
      </c>
      <c r="C63" s="27" t="s">
        <v>204</v>
      </c>
      <c r="D63" s="28">
        <v>212600</v>
      </c>
      <c r="E63" s="65">
        <f>E64+E65</f>
        <v>129734.47</v>
      </c>
      <c r="F63" s="66">
        <f t="shared" si="1"/>
        <v>82865.53</v>
      </c>
    </row>
    <row r="64" spans="1:6" ht="24.6" customHeight="1">
      <c r="A64" s="25" t="s">
        <v>138</v>
      </c>
      <c r="B64" s="64" t="s">
        <v>130</v>
      </c>
      <c r="C64" s="27" t="s">
        <v>205</v>
      </c>
      <c r="D64" s="28">
        <v>163300</v>
      </c>
      <c r="E64" s="65">
        <v>99378.67</v>
      </c>
      <c r="F64" s="66">
        <f t="shared" si="1"/>
        <v>63921.33</v>
      </c>
    </row>
    <row r="65" spans="1:6" ht="49.15" customHeight="1">
      <c r="A65" s="25" t="s">
        <v>142</v>
      </c>
      <c r="B65" s="64" t="s">
        <v>130</v>
      </c>
      <c r="C65" s="27" t="s">
        <v>206</v>
      </c>
      <c r="D65" s="28">
        <v>49300</v>
      </c>
      <c r="E65" s="65">
        <v>30355.8</v>
      </c>
      <c r="F65" s="66">
        <f t="shared" si="1"/>
        <v>18944.2</v>
      </c>
    </row>
    <row r="66" spans="1:6" ht="24.6" customHeight="1">
      <c r="A66" s="25" t="s">
        <v>144</v>
      </c>
      <c r="B66" s="64" t="s">
        <v>130</v>
      </c>
      <c r="C66" s="27" t="s">
        <v>207</v>
      </c>
      <c r="D66" s="28">
        <v>27600</v>
      </c>
      <c r="E66" s="65">
        <v>4950</v>
      </c>
      <c r="F66" s="66">
        <f t="shared" si="1"/>
        <v>22650</v>
      </c>
    </row>
    <row r="67" spans="1:6" ht="36.950000000000003" customHeight="1">
      <c r="A67" s="25" t="s">
        <v>146</v>
      </c>
      <c r="B67" s="64" t="s">
        <v>130</v>
      </c>
      <c r="C67" s="27" t="s">
        <v>208</v>
      </c>
      <c r="D67" s="28">
        <v>27600</v>
      </c>
      <c r="E67" s="65">
        <v>4950</v>
      </c>
      <c r="F67" s="66">
        <f t="shared" si="1"/>
        <v>22650</v>
      </c>
    </row>
    <row r="68" spans="1:6" ht="36.950000000000003" customHeight="1">
      <c r="A68" s="25" t="s">
        <v>148</v>
      </c>
      <c r="B68" s="64" t="s">
        <v>130</v>
      </c>
      <c r="C68" s="27" t="s">
        <v>209</v>
      </c>
      <c r="D68" s="28">
        <v>27600</v>
      </c>
      <c r="E68" s="65">
        <v>4950</v>
      </c>
      <c r="F68" s="66">
        <f t="shared" si="1"/>
        <v>22650</v>
      </c>
    </row>
    <row r="69" spans="1:6">
      <c r="A69" s="52" t="s">
        <v>210</v>
      </c>
      <c r="B69" s="53" t="s">
        <v>130</v>
      </c>
      <c r="C69" s="54" t="s">
        <v>211</v>
      </c>
      <c r="D69" s="55">
        <v>240200</v>
      </c>
      <c r="E69" s="56">
        <f>E70+E74</f>
        <v>134684.47</v>
      </c>
      <c r="F69" s="57">
        <f t="shared" si="1"/>
        <v>105515.53</v>
      </c>
    </row>
    <row r="70" spans="1:6" ht="61.5" customHeight="1">
      <c r="A70" s="25" t="s">
        <v>134</v>
      </c>
      <c r="B70" s="64" t="s">
        <v>130</v>
      </c>
      <c r="C70" s="27" t="s">
        <v>212</v>
      </c>
      <c r="D70" s="28">
        <v>212600</v>
      </c>
      <c r="E70" s="65">
        <f>E71</f>
        <v>129734.47</v>
      </c>
      <c r="F70" s="66">
        <f t="shared" si="1"/>
        <v>82865.53</v>
      </c>
    </row>
    <row r="71" spans="1:6" ht="24.6" customHeight="1">
      <c r="A71" s="25" t="s">
        <v>136</v>
      </c>
      <c r="B71" s="64" t="s">
        <v>130</v>
      </c>
      <c r="C71" s="27" t="s">
        <v>213</v>
      </c>
      <c r="D71" s="28">
        <v>212600</v>
      </c>
      <c r="E71" s="65">
        <v>129734.47</v>
      </c>
      <c r="F71" s="66">
        <f t="shared" si="1"/>
        <v>82865.53</v>
      </c>
    </row>
    <row r="72" spans="1:6" ht="24.6" customHeight="1">
      <c r="A72" s="25" t="s">
        <v>138</v>
      </c>
      <c r="B72" s="64" t="s">
        <v>130</v>
      </c>
      <c r="C72" s="27" t="s">
        <v>214</v>
      </c>
      <c r="D72" s="28">
        <v>163300</v>
      </c>
      <c r="E72" s="65">
        <v>99378.67</v>
      </c>
      <c r="F72" s="66">
        <f t="shared" si="1"/>
        <v>63921.33</v>
      </c>
    </row>
    <row r="73" spans="1:6" ht="49.15" customHeight="1">
      <c r="A73" s="25" t="s">
        <v>142</v>
      </c>
      <c r="B73" s="64" t="s">
        <v>130</v>
      </c>
      <c r="C73" s="27" t="s">
        <v>215</v>
      </c>
      <c r="D73" s="28">
        <v>49300</v>
      </c>
      <c r="E73" s="65">
        <v>30355.8</v>
      </c>
      <c r="F73" s="66">
        <f t="shared" si="1"/>
        <v>18944.2</v>
      </c>
    </row>
    <row r="74" spans="1:6" ht="24.6" customHeight="1">
      <c r="A74" s="25" t="s">
        <v>144</v>
      </c>
      <c r="B74" s="64" t="s">
        <v>130</v>
      </c>
      <c r="C74" s="27" t="s">
        <v>216</v>
      </c>
      <c r="D74" s="28">
        <v>27600</v>
      </c>
      <c r="E74" s="65">
        <v>4950</v>
      </c>
      <c r="F74" s="66">
        <f t="shared" si="1"/>
        <v>22650</v>
      </c>
    </row>
    <row r="75" spans="1:6" ht="36.950000000000003" customHeight="1">
      <c r="A75" s="25" t="s">
        <v>146</v>
      </c>
      <c r="B75" s="64" t="s">
        <v>130</v>
      </c>
      <c r="C75" s="27" t="s">
        <v>217</v>
      </c>
      <c r="D75" s="28">
        <v>27600</v>
      </c>
      <c r="E75" s="65">
        <v>4950</v>
      </c>
      <c r="F75" s="66">
        <f t="shared" si="1"/>
        <v>22650</v>
      </c>
    </row>
    <row r="76" spans="1:6" ht="36.950000000000003" customHeight="1">
      <c r="A76" s="25" t="s">
        <v>148</v>
      </c>
      <c r="B76" s="64" t="s">
        <v>130</v>
      </c>
      <c r="C76" s="27" t="s">
        <v>218</v>
      </c>
      <c r="D76" s="28">
        <v>27600</v>
      </c>
      <c r="E76" s="65">
        <v>4950</v>
      </c>
      <c r="F76" s="66">
        <f t="shared" si="1"/>
        <v>22650</v>
      </c>
    </row>
    <row r="77" spans="1:6" ht="24.6" customHeight="1">
      <c r="A77" s="52" t="s">
        <v>219</v>
      </c>
      <c r="B77" s="53" t="s">
        <v>130</v>
      </c>
      <c r="C77" s="54" t="s">
        <v>220</v>
      </c>
      <c r="D77" s="55">
        <v>16600</v>
      </c>
      <c r="E77" s="56">
        <v>7200</v>
      </c>
      <c r="F77" s="57">
        <f t="shared" si="1"/>
        <v>9400</v>
      </c>
    </row>
    <row r="78" spans="1:6" ht="24.6" customHeight="1">
      <c r="A78" s="25" t="s">
        <v>144</v>
      </c>
      <c r="B78" s="64" t="s">
        <v>130</v>
      </c>
      <c r="C78" s="27" t="s">
        <v>221</v>
      </c>
      <c r="D78" s="28">
        <v>16600</v>
      </c>
      <c r="E78" s="65">
        <v>7200</v>
      </c>
      <c r="F78" s="66">
        <f t="shared" si="1"/>
        <v>9400</v>
      </c>
    </row>
    <row r="79" spans="1:6" ht="36.950000000000003" customHeight="1">
      <c r="A79" s="25" t="s">
        <v>146</v>
      </c>
      <c r="B79" s="64" t="s">
        <v>130</v>
      </c>
      <c r="C79" s="27" t="s">
        <v>222</v>
      </c>
      <c r="D79" s="28">
        <v>16600</v>
      </c>
      <c r="E79" s="65">
        <v>7200</v>
      </c>
      <c r="F79" s="66">
        <f t="shared" ref="F79:F126" si="2">IF(OR(D79="-",IF(E79="-",0,E79)&gt;=IF(D79="-",0,D79)),"-",IF(D79="-",0,D79)-IF(E79="-",0,E79))</f>
        <v>9400</v>
      </c>
    </row>
    <row r="80" spans="1:6" ht="36.950000000000003" customHeight="1">
      <c r="A80" s="25" t="s">
        <v>148</v>
      </c>
      <c r="B80" s="64" t="s">
        <v>130</v>
      </c>
      <c r="C80" s="27" t="s">
        <v>223</v>
      </c>
      <c r="D80" s="28">
        <v>16600</v>
      </c>
      <c r="E80" s="65">
        <v>7200</v>
      </c>
      <c r="F80" s="66">
        <f t="shared" si="2"/>
        <v>9400</v>
      </c>
    </row>
    <row r="81" spans="1:6">
      <c r="A81" s="52" t="s">
        <v>224</v>
      </c>
      <c r="B81" s="53" t="s">
        <v>130</v>
      </c>
      <c r="C81" s="54" t="s">
        <v>225</v>
      </c>
      <c r="D81" s="55">
        <v>16600</v>
      </c>
      <c r="E81" s="56">
        <v>7200</v>
      </c>
      <c r="F81" s="57">
        <f t="shared" si="2"/>
        <v>9400</v>
      </c>
    </row>
    <row r="82" spans="1:6" ht="24.6" customHeight="1">
      <c r="A82" s="25" t="s">
        <v>144</v>
      </c>
      <c r="B82" s="64" t="s">
        <v>130</v>
      </c>
      <c r="C82" s="27" t="s">
        <v>226</v>
      </c>
      <c r="D82" s="28">
        <v>16600</v>
      </c>
      <c r="E82" s="65">
        <v>7200</v>
      </c>
      <c r="F82" s="66">
        <f t="shared" si="2"/>
        <v>9400</v>
      </c>
    </row>
    <row r="83" spans="1:6" ht="36.950000000000003" customHeight="1">
      <c r="A83" s="25" t="s">
        <v>146</v>
      </c>
      <c r="B83" s="64" t="s">
        <v>130</v>
      </c>
      <c r="C83" s="27" t="s">
        <v>227</v>
      </c>
      <c r="D83" s="28">
        <v>16600</v>
      </c>
      <c r="E83" s="65">
        <v>7200</v>
      </c>
      <c r="F83" s="66">
        <f t="shared" si="2"/>
        <v>9400</v>
      </c>
    </row>
    <row r="84" spans="1:6" ht="36.950000000000003" customHeight="1">
      <c r="A84" s="25" t="s">
        <v>148</v>
      </c>
      <c r="B84" s="64" t="s">
        <v>130</v>
      </c>
      <c r="C84" s="27" t="s">
        <v>228</v>
      </c>
      <c r="D84" s="28">
        <v>16600</v>
      </c>
      <c r="E84" s="65">
        <v>7200</v>
      </c>
      <c r="F84" s="66">
        <f t="shared" si="2"/>
        <v>9400</v>
      </c>
    </row>
    <row r="85" spans="1:6">
      <c r="A85" s="52" t="s">
        <v>229</v>
      </c>
      <c r="B85" s="53" t="s">
        <v>130</v>
      </c>
      <c r="C85" s="54" t="s">
        <v>230</v>
      </c>
      <c r="D85" s="55">
        <v>728800</v>
      </c>
      <c r="E85" s="56">
        <f t="shared" ref="E85:E91" si="3">E86</f>
        <v>402550.13</v>
      </c>
      <c r="F85" s="57">
        <f t="shared" si="2"/>
        <v>326249.87</v>
      </c>
    </row>
    <row r="86" spans="1:6" ht="24.6" customHeight="1">
      <c r="A86" s="25" t="s">
        <v>144</v>
      </c>
      <c r="B86" s="64" t="s">
        <v>130</v>
      </c>
      <c r="C86" s="27" t="s">
        <v>231</v>
      </c>
      <c r="D86" s="28">
        <v>728800</v>
      </c>
      <c r="E86" s="65">
        <f t="shared" si="3"/>
        <v>402550.13</v>
      </c>
      <c r="F86" s="66">
        <f t="shared" si="2"/>
        <v>326249.87</v>
      </c>
    </row>
    <row r="87" spans="1:6" ht="36.950000000000003" customHeight="1">
      <c r="A87" s="25" t="s">
        <v>146</v>
      </c>
      <c r="B87" s="64" t="s">
        <v>130</v>
      </c>
      <c r="C87" s="27" t="s">
        <v>232</v>
      </c>
      <c r="D87" s="28">
        <v>728800</v>
      </c>
      <c r="E87" s="65">
        <f t="shared" si="3"/>
        <v>402550.13</v>
      </c>
      <c r="F87" s="66">
        <f t="shared" si="2"/>
        <v>326249.87</v>
      </c>
    </row>
    <row r="88" spans="1:6" ht="36.950000000000003" customHeight="1">
      <c r="A88" s="25" t="s">
        <v>148</v>
      </c>
      <c r="B88" s="64" t="s">
        <v>130</v>
      </c>
      <c r="C88" s="27" t="s">
        <v>233</v>
      </c>
      <c r="D88" s="28">
        <v>728800</v>
      </c>
      <c r="E88" s="65">
        <f t="shared" si="3"/>
        <v>402550.13</v>
      </c>
      <c r="F88" s="66">
        <f t="shared" si="2"/>
        <v>326249.87</v>
      </c>
    </row>
    <row r="89" spans="1:6">
      <c r="A89" s="52" t="s">
        <v>234</v>
      </c>
      <c r="B89" s="53" t="s">
        <v>130</v>
      </c>
      <c r="C89" s="54" t="s">
        <v>235</v>
      </c>
      <c r="D89" s="55">
        <v>728800</v>
      </c>
      <c r="E89" s="56">
        <f t="shared" si="3"/>
        <v>402550.13</v>
      </c>
      <c r="F89" s="57">
        <f t="shared" si="2"/>
        <v>326249.87</v>
      </c>
    </row>
    <row r="90" spans="1:6" ht="24.6" customHeight="1">
      <c r="A90" s="25" t="s">
        <v>144</v>
      </c>
      <c r="B90" s="64" t="s">
        <v>130</v>
      </c>
      <c r="C90" s="27" t="s">
        <v>236</v>
      </c>
      <c r="D90" s="28">
        <v>728800</v>
      </c>
      <c r="E90" s="65">
        <f t="shared" si="3"/>
        <v>402550.13</v>
      </c>
      <c r="F90" s="66">
        <f t="shared" si="2"/>
        <v>326249.87</v>
      </c>
    </row>
    <row r="91" spans="1:6" ht="36.950000000000003" customHeight="1">
      <c r="A91" s="25" t="s">
        <v>146</v>
      </c>
      <c r="B91" s="64" t="s">
        <v>130</v>
      </c>
      <c r="C91" s="27" t="s">
        <v>237</v>
      </c>
      <c r="D91" s="28">
        <v>728800</v>
      </c>
      <c r="E91" s="65">
        <f t="shared" si="3"/>
        <v>402550.13</v>
      </c>
      <c r="F91" s="66">
        <f t="shared" si="2"/>
        <v>326249.87</v>
      </c>
    </row>
    <row r="92" spans="1:6" ht="36.950000000000003" customHeight="1">
      <c r="A92" s="25" t="s">
        <v>148</v>
      </c>
      <c r="B92" s="64" t="s">
        <v>130</v>
      </c>
      <c r="C92" s="27" t="s">
        <v>238</v>
      </c>
      <c r="D92" s="28">
        <v>728800</v>
      </c>
      <c r="E92" s="65">
        <v>402550.13</v>
      </c>
      <c r="F92" s="66">
        <f t="shared" si="2"/>
        <v>326249.87</v>
      </c>
    </row>
    <row r="93" spans="1:6">
      <c r="A93" s="52" t="s">
        <v>239</v>
      </c>
      <c r="B93" s="53" t="s">
        <v>130</v>
      </c>
      <c r="C93" s="54" t="s">
        <v>240</v>
      </c>
      <c r="D93" s="55">
        <f>D99+D103+D110</f>
        <v>2905980</v>
      </c>
      <c r="E93" s="56">
        <f>E94</f>
        <v>1530042.81</v>
      </c>
      <c r="F93" s="57">
        <f t="shared" si="2"/>
        <v>1375937.19</v>
      </c>
    </row>
    <row r="94" spans="1:6" ht="24.6" customHeight="1">
      <c r="A94" s="25" t="s">
        <v>144</v>
      </c>
      <c r="B94" s="64" t="s">
        <v>130</v>
      </c>
      <c r="C94" s="27" t="s">
        <v>241</v>
      </c>
      <c r="D94" s="28">
        <v>2852300</v>
      </c>
      <c r="E94" s="65">
        <v>1530042.81</v>
      </c>
      <c r="F94" s="66">
        <f t="shared" si="2"/>
        <v>1322257.19</v>
      </c>
    </row>
    <row r="95" spans="1:6" ht="36.950000000000003" customHeight="1">
      <c r="A95" s="25" t="s">
        <v>146</v>
      </c>
      <c r="B95" s="64" t="s">
        <v>130</v>
      </c>
      <c r="C95" s="27" t="s">
        <v>242</v>
      </c>
      <c r="D95" s="28">
        <v>2852300</v>
      </c>
      <c r="E95" s="65">
        <v>1474562.89</v>
      </c>
      <c r="F95" s="66">
        <f t="shared" si="2"/>
        <v>1377737.11</v>
      </c>
    </row>
    <row r="96" spans="1:6" ht="36.950000000000003" customHeight="1">
      <c r="A96" s="25" t="s">
        <v>148</v>
      </c>
      <c r="B96" s="64" t="s">
        <v>130</v>
      </c>
      <c r="C96" s="27" t="s">
        <v>243</v>
      </c>
      <c r="D96" s="28">
        <v>2392300</v>
      </c>
      <c r="E96" s="65">
        <v>1474562.89</v>
      </c>
      <c r="F96" s="66">
        <f t="shared" si="2"/>
        <v>917737.1100000001</v>
      </c>
    </row>
    <row r="97" spans="1:6">
      <c r="A97" s="25" t="s">
        <v>150</v>
      </c>
      <c r="B97" s="64" t="s">
        <v>130</v>
      </c>
      <c r="C97" s="27" t="s">
        <v>244</v>
      </c>
      <c r="D97" s="28">
        <v>460000</v>
      </c>
      <c r="E97" s="65">
        <v>273230.71999999997</v>
      </c>
      <c r="F97" s="66">
        <f t="shared" si="2"/>
        <v>186769.28000000003</v>
      </c>
    </row>
    <row r="98" spans="1:6" ht="16.5" customHeight="1">
      <c r="A98" s="35" t="s">
        <v>152</v>
      </c>
      <c r="B98" s="64" t="s">
        <v>130</v>
      </c>
      <c r="C98" s="27" t="s">
        <v>326</v>
      </c>
      <c r="D98" s="38">
        <f>D107</f>
        <v>18680</v>
      </c>
      <c r="E98" s="65" t="s">
        <v>44</v>
      </c>
      <c r="F98" s="66" t="s">
        <v>44</v>
      </c>
    </row>
    <row r="99" spans="1:6">
      <c r="A99" s="52" t="s">
        <v>245</v>
      </c>
      <c r="B99" s="53" t="s">
        <v>130</v>
      </c>
      <c r="C99" s="54" t="s">
        <v>246</v>
      </c>
      <c r="D99" s="55">
        <f>D100</f>
        <v>2063000</v>
      </c>
      <c r="E99" s="56">
        <f>E100</f>
        <v>1185058.6599999999</v>
      </c>
      <c r="F99" s="57">
        <f t="shared" si="2"/>
        <v>877941.34000000008</v>
      </c>
    </row>
    <row r="100" spans="1:6" ht="24.6" customHeight="1">
      <c r="A100" s="25" t="s">
        <v>144</v>
      </c>
      <c r="B100" s="64" t="s">
        <v>130</v>
      </c>
      <c r="C100" s="27" t="s">
        <v>247</v>
      </c>
      <c r="D100" s="28">
        <f>D101</f>
        <v>2063000</v>
      </c>
      <c r="E100" s="65">
        <f>E101</f>
        <v>1185058.6599999999</v>
      </c>
      <c r="F100" s="66">
        <f t="shared" si="2"/>
        <v>877941.34000000008</v>
      </c>
    </row>
    <row r="101" spans="1:6" ht="36.950000000000003" customHeight="1">
      <c r="A101" s="25" t="s">
        <v>146</v>
      </c>
      <c r="B101" s="64" t="s">
        <v>130</v>
      </c>
      <c r="C101" s="27" t="s">
        <v>248</v>
      </c>
      <c r="D101" s="28">
        <f>D102</f>
        <v>2063000</v>
      </c>
      <c r="E101" s="65">
        <f>E102</f>
        <v>1185058.6599999999</v>
      </c>
      <c r="F101" s="66">
        <f t="shared" si="2"/>
        <v>877941.34000000008</v>
      </c>
    </row>
    <row r="102" spans="1:6" ht="36.950000000000003" customHeight="1">
      <c r="A102" s="25" t="s">
        <v>148</v>
      </c>
      <c r="B102" s="64" t="s">
        <v>130</v>
      </c>
      <c r="C102" s="27" t="s">
        <v>249</v>
      </c>
      <c r="D102" s="28">
        <v>2063000</v>
      </c>
      <c r="E102" s="65">
        <v>1185058.6599999999</v>
      </c>
      <c r="F102" s="66">
        <f t="shared" si="2"/>
        <v>877941.34000000008</v>
      </c>
    </row>
    <row r="103" spans="1:6">
      <c r="A103" s="52" t="s">
        <v>250</v>
      </c>
      <c r="B103" s="53" t="s">
        <v>130</v>
      </c>
      <c r="C103" s="54" t="s">
        <v>251</v>
      </c>
      <c r="D103" s="55">
        <f>D107+D106</f>
        <v>234980</v>
      </c>
      <c r="E103" s="56" t="s">
        <v>44</v>
      </c>
      <c r="F103" s="57">
        <f>IF(OR(D103="-",IF(E103="-",0,E103)&gt;=IF(D103="-",0,D103)),"-",IF(D103="-",0,D103)-IF(E103="-",0,E103))</f>
        <v>234980</v>
      </c>
    </row>
    <row r="104" spans="1:6" ht="24.6" customHeight="1">
      <c r="A104" s="25" t="s">
        <v>144</v>
      </c>
      <c r="B104" s="64" t="s">
        <v>130</v>
      </c>
      <c r="C104" s="27" t="s">
        <v>252</v>
      </c>
      <c r="D104" s="28">
        <v>216300</v>
      </c>
      <c r="E104" s="65" t="s">
        <v>44</v>
      </c>
      <c r="F104" s="66">
        <f t="shared" si="2"/>
        <v>216300</v>
      </c>
    </row>
    <row r="105" spans="1:6" ht="33" customHeight="1">
      <c r="A105" s="25" t="s">
        <v>146</v>
      </c>
      <c r="B105" s="64" t="s">
        <v>130</v>
      </c>
      <c r="C105" s="27" t="s">
        <v>253</v>
      </c>
      <c r="D105" s="28">
        <v>216300</v>
      </c>
      <c r="E105" s="65" t="s">
        <v>44</v>
      </c>
      <c r="F105" s="66">
        <f t="shared" si="2"/>
        <v>216300</v>
      </c>
    </row>
    <row r="106" spans="1:6" ht="36.75" customHeight="1">
      <c r="A106" s="25" t="s">
        <v>148</v>
      </c>
      <c r="B106" s="64" t="s">
        <v>130</v>
      </c>
      <c r="C106" s="27" t="s">
        <v>254</v>
      </c>
      <c r="D106" s="28">
        <v>216300</v>
      </c>
      <c r="E106" s="65" t="s">
        <v>44</v>
      </c>
      <c r="F106" s="66">
        <f>IF(OR(D106="-",IF(E106="-",0,E106)&gt;=IF(D106="-",0,D106)),"-",IF(D106="-",0,D106)-IF(E106="-",0,E106))</f>
        <v>216300</v>
      </c>
    </row>
    <row r="107" spans="1:6" ht="36.75" customHeight="1">
      <c r="A107" s="35" t="s">
        <v>152</v>
      </c>
      <c r="B107" s="64" t="s">
        <v>130</v>
      </c>
      <c r="C107" s="27" t="s">
        <v>326</v>
      </c>
      <c r="D107" s="38">
        <f>D108</f>
        <v>18680</v>
      </c>
      <c r="E107" s="65" t="s">
        <v>44</v>
      </c>
      <c r="F107" s="66" t="s">
        <v>44</v>
      </c>
    </row>
    <row r="108" spans="1:6" ht="36.75" customHeight="1">
      <c r="A108" s="35" t="s">
        <v>329</v>
      </c>
      <c r="B108" s="64" t="s">
        <v>130</v>
      </c>
      <c r="C108" s="27" t="s">
        <v>327</v>
      </c>
      <c r="D108" s="38">
        <f>D109</f>
        <v>18680</v>
      </c>
      <c r="E108" s="65" t="s">
        <v>44</v>
      </c>
      <c r="F108" s="66" t="s">
        <v>44</v>
      </c>
    </row>
    <row r="109" spans="1:6" ht="49.5" customHeight="1">
      <c r="A109" s="35" t="s">
        <v>330</v>
      </c>
      <c r="B109" s="64" t="s">
        <v>130</v>
      </c>
      <c r="C109" s="27" t="s">
        <v>328</v>
      </c>
      <c r="D109" s="38">
        <v>18680</v>
      </c>
      <c r="E109" s="65" t="s">
        <v>44</v>
      </c>
      <c r="F109" s="66" t="s">
        <v>44</v>
      </c>
    </row>
    <row r="110" spans="1:6">
      <c r="A110" s="52" t="s">
        <v>255</v>
      </c>
      <c r="B110" s="53" t="s">
        <v>130</v>
      </c>
      <c r="C110" s="54" t="s">
        <v>256</v>
      </c>
      <c r="D110" s="55">
        <v>608000</v>
      </c>
      <c r="E110" s="56">
        <v>344984.15</v>
      </c>
      <c r="F110" s="57">
        <f t="shared" si="2"/>
        <v>263015.84999999998</v>
      </c>
    </row>
    <row r="111" spans="1:6" ht="30.75" customHeight="1">
      <c r="A111" s="25" t="s">
        <v>144</v>
      </c>
      <c r="B111" s="64" t="s">
        <v>130</v>
      </c>
      <c r="C111" s="27" t="s">
        <v>257</v>
      </c>
      <c r="D111" s="28">
        <v>608000</v>
      </c>
      <c r="E111" s="65">
        <f>E112</f>
        <v>389492.19000000006</v>
      </c>
      <c r="F111" s="66">
        <f t="shared" si="2"/>
        <v>218507.80999999994</v>
      </c>
    </row>
    <row r="112" spans="1:6" ht="36.950000000000003" customHeight="1">
      <c r="A112" s="25" t="s">
        <v>146</v>
      </c>
      <c r="B112" s="64" t="s">
        <v>130</v>
      </c>
      <c r="C112" s="27" t="s">
        <v>258</v>
      </c>
      <c r="D112" s="28">
        <v>608000</v>
      </c>
      <c r="E112" s="65">
        <f>E113+E122</f>
        <v>389492.19000000006</v>
      </c>
      <c r="F112" s="66">
        <f t="shared" si="2"/>
        <v>218507.80999999994</v>
      </c>
    </row>
    <row r="113" spans="1:6" ht="36.950000000000003" customHeight="1">
      <c r="A113" s="25" t="s">
        <v>364</v>
      </c>
      <c r="B113" s="64" t="s">
        <v>130</v>
      </c>
      <c r="C113" s="27" t="s">
        <v>365</v>
      </c>
      <c r="D113" s="28">
        <v>543000</v>
      </c>
      <c r="E113" s="65">
        <f>E114+E118</f>
        <v>347661.97000000003</v>
      </c>
      <c r="F113" s="66">
        <f t="shared" si="2"/>
        <v>195338.02999999997</v>
      </c>
    </row>
    <row r="114" spans="1:6" ht="36.950000000000003" customHeight="1">
      <c r="A114" s="25" t="s">
        <v>357</v>
      </c>
      <c r="B114" s="64" t="s">
        <v>130</v>
      </c>
      <c r="C114" s="27" t="s">
        <v>256</v>
      </c>
      <c r="D114" s="28">
        <v>460000</v>
      </c>
      <c r="E114" s="65">
        <f>E115</f>
        <v>310270.40000000002</v>
      </c>
      <c r="F114" s="66">
        <f t="shared" si="2"/>
        <v>149729.59999999998</v>
      </c>
    </row>
    <row r="115" spans="1:6" ht="36.950000000000003" customHeight="1">
      <c r="A115" s="25" t="s">
        <v>144</v>
      </c>
      <c r="B115" s="64" t="s">
        <v>130</v>
      </c>
      <c r="C115" s="27" t="s">
        <v>257</v>
      </c>
      <c r="D115" s="28">
        <v>460000</v>
      </c>
      <c r="E115" s="65">
        <f>E116</f>
        <v>310270.40000000002</v>
      </c>
      <c r="F115" s="66">
        <f t="shared" si="2"/>
        <v>149729.59999999998</v>
      </c>
    </row>
    <row r="116" spans="1:6" ht="36.950000000000003" customHeight="1">
      <c r="A116" s="25" t="s">
        <v>146</v>
      </c>
      <c r="B116" s="64" t="s">
        <v>130</v>
      </c>
      <c r="C116" s="27" t="s">
        <v>359</v>
      </c>
      <c r="D116" s="28">
        <v>460000</v>
      </c>
      <c r="E116" s="65">
        <f>E117</f>
        <v>310270.40000000002</v>
      </c>
      <c r="F116" s="66">
        <f t="shared" si="2"/>
        <v>149729.59999999998</v>
      </c>
    </row>
    <row r="117" spans="1:6">
      <c r="A117" s="25" t="s">
        <v>150</v>
      </c>
      <c r="B117" s="64" t="s">
        <v>130</v>
      </c>
      <c r="C117" s="27" t="s">
        <v>358</v>
      </c>
      <c r="D117" s="28">
        <v>460000</v>
      </c>
      <c r="E117" s="65">
        <v>310270.40000000002</v>
      </c>
      <c r="F117" s="66">
        <f t="shared" si="2"/>
        <v>149729.59999999998</v>
      </c>
    </row>
    <row r="118" spans="1:6" ht="67.5">
      <c r="A118" s="128" t="s">
        <v>350</v>
      </c>
      <c r="B118" s="64" t="s">
        <v>130</v>
      </c>
      <c r="C118" s="27" t="s">
        <v>356</v>
      </c>
      <c r="D118" s="28">
        <v>83000</v>
      </c>
      <c r="E118" s="65">
        <f>E119</f>
        <v>37391.57</v>
      </c>
      <c r="F118" s="66">
        <f t="shared" si="2"/>
        <v>45608.43</v>
      </c>
    </row>
    <row r="119" spans="1:6" ht="22.5">
      <c r="A119" s="25" t="s">
        <v>144</v>
      </c>
      <c r="B119" s="64" t="s">
        <v>130</v>
      </c>
      <c r="C119" s="27" t="s">
        <v>355</v>
      </c>
      <c r="D119" s="28">
        <v>83000</v>
      </c>
      <c r="E119" s="65">
        <f>E120</f>
        <v>37391.57</v>
      </c>
      <c r="F119" s="66">
        <f t="shared" si="2"/>
        <v>45608.43</v>
      </c>
    </row>
    <row r="120" spans="1:6" ht="22.5">
      <c r="A120" s="25" t="s">
        <v>146</v>
      </c>
      <c r="B120" s="64" t="s">
        <v>130</v>
      </c>
      <c r="C120" s="27" t="s">
        <v>353</v>
      </c>
      <c r="D120" s="28">
        <v>83000</v>
      </c>
      <c r="E120" s="65">
        <f>E121</f>
        <v>37391.57</v>
      </c>
      <c r="F120" s="66">
        <f t="shared" si="2"/>
        <v>45608.43</v>
      </c>
    </row>
    <row r="121" spans="1:6" ht="22.5">
      <c r="A121" s="25" t="s">
        <v>148</v>
      </c>
      <c r="B121" s="64" t="s">
        <v>130</v>
      </c>
      <c r="C121" s="27" t="s">
        <v>354</v>
      </c>
      <c r="D121" s="28">
        <v>83000</v>
      </c>
      <c r="E121" s="65">
        <v>37391.57</v>
      </c>
      <c r="F121" s="66">
        <f t="shared" si="2"/>
        <v>45608.43</v>
      </c>
    </row>
    <row r="122" spans="1:6" ht="22.5">
      <c r="A122" s="25" t="s">
        <v>351</v>
      </c>
      <c r="B122" s="64" t="s">
        <v>130</v>
      </c>
      <c r="C122" s="27" t="s">
        <v>360</v>
      </c>
      <c r="D122" s="28">
        <v>65000</v>
      </c>
      <c r="E122" s="65">
        <v>41830.22</v>
      </c>
      <c r="F122" s="66">
        <f t="shared" si="2"/>
        <v>23169.78</v>
      </c>
    </row>
    <row r="123" spans="1:6" ht="78.75">
      <c r="A123" s="128" t="s">
        <v>352</v>
      </c>
      <c r="B123" s="64" t="s">
        <v>130</v>
      </c>
      <c r="C123" s="27" t="s">
        <v>256</v>
      </c>
      <c r="D123" s="28">
        <v>65000</v>
      </c>
      <c r="E123" s="65">
        <v>41830.22</v>
      </c>
      <c r="F123" s="66">
        <f t="shared" si="2"/>
        <v>23169.78</v>
      </c>
    </row>
    <row r="124" spans="1:6" ht="22.5">
      <c r="A124" s="25" t="s">
        <v>144</v>
      </c>
      <c r="B124" s="64" t="s">
        <v>130</v>
      </c>
      <c r="C124" s="27" t="s">
        <v>361</v>
      </c>
      <c r="D124" s="28">
        <v>65000</v>
      </c>
      <c r="E124" s="65">
        <v>41830.22</v>
      </c>
      <c r="F124" s="66">
        <f t="shared" si="2"/>
        <v>23169.78</v>
      </c>
    </row>
    <row r="125" spans="1:6" ht="22.5">
      <c r="A125" s="25" t="s">
        <v>146</v>
      </c>
      <c r="B125" s="64" t="s">
        <v>130</v>
      </c>
      <c r="C125" s="27" t="s">
        <v>362</v>
      </c>
      <c r="D125" s="28">
        <v>65000</v>
      </c>
      <c r="E125" s="65">
        <v>41830.22</v>
      </c>
      <c r="F125" s="66">
        <f t="shared" si="2"/>
        <v>23169.78</v>
      </c>
    </row>
    <row r="126" spans="1:6" ht="22.5">
      <c r="A126" s="25" t="s">
        <v>148</v>
      </c>
      <c r="B126" s="64" t="s">
        <v>130</v>
      </c>
      <c r="C126" s="27" t="s">
        <v>363</v>
      </c>
      <c r="D126" s="28">
        <v>65000</v>
      </c>
      <c r="E126" s="65">
        <v>41830.22</v>
      </c>
      <c r="F126" s="66">
        <f t="shared" si="2"/>
        <v>23169.78</v>
      </c>
    </row>
    <row r="127" spans="1:6">
      <c r="A127" s="52" t="s">
        <v>259</v>
      </c>
      <c r="B127" s="53" t="s">
        <v>130</v>
      </c>
      <c r="C127" s="54" t="s">
        <v>260</v>
      </c>
      <c r="D127" s="55">
        <v>5000</v>
      </c>
      <c r="E127" s="56" t="s">
        <v>44</v>
      </c>
      <c r="F127" s="57">
        <f t="shared" ref="F127:F142" si="4">IF(OR(D127="-",IF(E127="-",0,E127)&gt;=IF(D127="-",0,D127)),"-",IF(D127="-",0,D127)-IF(E127="-",0,E127))</f>
        <v>5000</v>
      </c>
    </row>
    <row r="128" spans="1:6" ht="24.6" customHeight="1">
      <c r="A128" s="25" t="s">
        <v>144</v>
      </c>
      <c r="B128" s="64" t="s">
        <v>130</v>
      </c>
      <c r="C128" s="27" t="s">
        <v>261</v>
      </c>
      <c r="D128" s="28">
        <v>5000</v>
      </c>
      <c r="E128" s="65" t="s">
        <v>44</v>
      </c>
      <c r="F128" s="66">
        <f t="shared" si="4"/>
        <v>5000</v>
      </c>
    </row>
    <row r="129" spans="1:6" ht="36.950000000000003" customHeight="1">
      <c r="A129" s="25" t="s">
        <v>146</v>
      </c>
      <c r="B129" s="64" t="s">
        <v>130</v>
      </c>
      <c r="C129" s="27" t="s">
        <v>262</v>
      </c>
      <c r="D129" s="28">
        <v>5000</v>
      </c>
      <c r="E129" s="65" t="s">
        <v>44</v>
      </c>
      <c r="F129" s="66">
        <f t="shared" si="4"/>
        <v>5000</v>
      </c>
    </row>
    <row r="130" spans="1:6" ht="36.950000000000003" customHeight="1">
      <c r="A130" s="25" t="s">
        <v>148</v>
      </c>
      <c r="B130" s="64" t="s">
        <v>130</v>
      </c>
      <c r="C130" s="27" t="s">
        <v>263</v>
      </c>
      <c r="D130" s="28">
        <v>5000</v>
      </c>
      <c r="E130" s="65" t="s">
        <v>44</v>
      </c>
      <c r="F130" s="66">
        <f t="shared" si="4"/>
        <v>5000</v>
      </c>
    </row>
    <row r="131" spans="1:6" ht="24.6" customHeight="1">
      <c r="A131" s="52" t="s">
        <v>264</v>
      </c>
      <c r="B131" s="53" t="s">
        <v>130</v>
      </c>
      <c r="C131" s="54" t="s">
        <v>265</v>
      </c>
      <c r="D131" s="55">
        <v>5000</v>
      </c>
      <c r="E131" s="56" t="s">
        <v>44</v>
      </c>
      <c r="F131" s="57">
        <f t="shared" si="4"/>
        <v>5000</v>
      </c>
    </row>
    <row r="132" spans="1:6" ht="24.6" customHeight="1">
      <c r="A132" s="25" t="s">
        <v>144</v>
      </c>
      <c r="B132" s="64" t="s">
        <v>130</v>
      </c>
      <c r="C132" s="27" t="s">
        <v>266</v>
      </c>
      <c r="D132" s="28">
        <v>5000</v>
      </c>
      <c r="E132" s="65" t="s">
        <v>44</v>
      </c>
      <c r="F132" s="66">
        <f t="shared" si="4"/>
        <v>5000</v>
      </c>
    </row>
    <row r="133" spans="1:6" ht="36.950000000000003" customHeight="1">
      <c r="A133" s="25" t="s">
        <v>146</v>
      </c>
      <c r="B133" s="64" t="s">
        <v>130</v>
      </c>
      <c r="C133" s="27" t="s">
        <v>267</v>
      </c>
      <c r="D133" s="28">
        <v>5000</v>
      </c>
      <c r="E133" s="65" t="s">
        <v>44</v>
      </c>
      <c r="F133" s="66">
        <f t="shared" si="4"/>
        <v>5000</v>
      </c>
    </row>
    <row r="134" spans="1:6" ht="36.950000000000003" customHeight="1">
      <c r="A134" s="25" t="s">
        <v>148</v>
      </c>
      <c r="B134" s="64" t="s">
        <v>130</v>
      </c>
      <c r="C134" s="27" t="s">
        <v>268</v>
      </c>
      <c r="D134" s="28">
        <v>5000</v>
      </c>
      <c r="E134" s="65" t="s">
        <v>44</v>
      </c>
      <c r="F134" s="66">
        <f t="shared" si="4"/>
        <v>5000</v>
      </c>
    </row>
    <row r="135" spans="1:6">
      <c r="A135" s="52" t="s">
        <v>269</v>
      </c>
      <c r="B135" s="53" t="s">
        <v>130</v>
      </c>
      <c r="C135" s="54" t="s">
        <v>270</v>
      </c>
      <c r="D135" s="55">
        <f>D136</f>
        <v>1988900</v>
      </c>
      <c r="E135" s="56">
        <f>E136</f>
        <v>1038819.9</v>
      </c>
      <c r="F135" s="57">
        <f t="shared" si="4"/>
        <v>950080.1</v>
      </c>
    </row>
    <row r="136" spans="1:6" ht="36.950000000000003" customHeight="1">
      <c r="A136" s="25" t="s">
        <v>271</v>
      </c>
      <c r="B136" s="64" t="s">
        <v>130</v>
      </c>
      <c r="C136" s="27" t="s">
        <v>272</v>
      </c>
      <c r="D136" s="28">
        <f>D137</f>
        <v>1988900</v>
      </c>
      <c r="E136" s="65">
        <f t="shared" ref="E136:E137" si="5">E137</f>
        <v>1038819.9</v>
      </c>
      <c r="F136" s="66">
        <f t="shared" si="4"/>
        <v>950080.1</v>
      </c>
    </row>
    <row r="137" spans="1:6">
      <c r="A137" s="25" t="s">
        <v>273</v>
      </c>
      <c r="B137" s="64" t="s">
        <v>130</v>
      </c>
      <c r="C137" s="27" t="s">
        <v>274</v>
      </c>
      <c r="D137" s="28">
        <f>D138</f>
        <v>1988900</v>
      </c>
      <c r="E137" s="65">
        <f t="shared" si="5"/>
        <v>1038819.9</v>
      </c>
      <c r="F137" s="66">
        <f t="shared" si="4"/>
        <v>950080.1</v>
      </c>
    </row>
    <row r="138" spans="1:6" ht="49.15" customHeight="1">
      <c r="A138" s="25" t="s">
        <v>275</v>
      </c>
      <c r="B138" s="64" t="s">
        <v>130</v>
      </c>
      <c r="C138" s="27" t="s">
        <v>276</v>
      </c>
      <c r="D138" s="28">
        <f>D139</f>
        <v>1988900</v>
      </c>
      <c r="E138" s="65">
        <f>E139</f>
        <v>1038819.9</v>
      </c>
      <c r="F138" s="66">
        <f t="shared" si="4"/>
        <v>950080.1</v>
      </c>
    </row>
    <row r="139" spans="1:6">
      <c r="A139" s="52" t="s">
        <v>277</v>
      </c>
      <c r="B139" s="53" t="s">
        <v>130</v>
      </c>
      <c r="C139" s="54" t="s">
        <v>278</v>
      </c>
      <c r="D139" s="55">
        <f>D140</f>
        <v>1988900</v>
      </c>
      <c r="E139" s="56">
        <f>E140</f>
        <v>1038819.9</v>
      </c>
      <c r="F139" s="57">
        <f t="shared" si="4"/>
        <v>950080.1</v>
      </c>
    </row>
    <row r="140" spans="1:6" ht="36.950000000000003" customHeight="1">
      <c r="A140" s="25" t="s">
        <v>271</v>
      </c>
      <c r="B140" s="64" t="s">
        <v>130</v>
      </c>
      <c r="C140" s="27" t="s">
        <v>279</v>
      </c>
      <c r="D140" s="28">
        <f>D141</f>
        <v>1988900</v>
      </c>
      <c r="E140" s="65">
        <f>E141</f>
        <v>1038819.9</v>
      </c>
      <c r="F140" s="66">
        <f t="shared" si="4"/>
        <v>950080.1</v>
      </c>
    </row>
    <row r="141" spans="1:6">
      <c r="A141" s="25" t="s">
        <v>273</v>
      </c>
      <c r="B141" s="64" t="s">
        <v>130</v>
      </c>
      <c r="C141" s="27" t="s">
        <v>280</v>
      </c>
      <c r="D141" s="28">
        <f>D142</f>
        <v>1988900</v>
      </c>
      <c r="E141" s="65">
        <f>E142</f>
        <v>1038819.9</v>
      </c>
      <c r="F141" s="66">
        <f t="shared" si="4"/>
        <v>950080.1</v>
      </c>
    </row>
    <row r="142" spans="1:6" ht="49.15" customHeight="1">
      <c r="A142" s="25" t="s">
        <v>275</v>
      </c>
      <c r="B142" s="64" t="s">
        <v>130</v>
      </c>
      <c r="C142" s="27" t="s">
        <v>281</v>
      </c>
      <c r="D142" s="28">
        <v>1988900</v>
      </c>
      <c r="E142" s="65">
        <v>1038819.9</v>
      </c>
      <c r="F142" s="66">
        <f t="shared" si="4"/>
        <v>950080.1</v>
      </c>
    </row>
    <row r="143" spans="1:6" ht="9" customHeight="1">
      <c r="A143" s="67"/>
      <c r="B143" s="68"/>
      <c r="C143" s="69"/>
      <c r="D143" s="70"/>
      <c r="E143" s="68"/>
      <c r="F143" s="68"/>
    </row>
    <row r="144" spans="1:6" ht="13.5" customHeight="1">
      <c r="A144" s="71" t="s">
        <v>282</v>
      </c>
      <c r="B144" s="72" t="s">
        <v>283</v>
      </c>
      <c r="C144" s="73" t="s">
        <v>131</v>
      </c>
      <c r="D144" s="74">
        <f>Доходы!D19-Расходы!D13</f>
        <v>-1376730</v>
      </c>
      <c r="E144" s="74">
        <f>Доходы!E19-Расходы!E13</f>
        <v>104990.25000000093</v>
      </c>
      <c r="F144" s="75" t="s">
        <v>284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3" t="s">
        <v>285</v>
      </c>
      <c r="B1" s="153"/>
      <c r="C1" s="153"/>
      <c r="D1" s="153"/>
      <c r="E1" s="153"/>
      <c r="F1" s="153"/>
    </row>
    <row r="2" spans="1:6" ht="13.15" customHeight="1">
      <c r="A2" s="141" t="s">
        <v>286</v>
      </c>
      <c r="B2" s="141"/>
      <c r="C2" s="141"/>
      <c r="D2" s="141"/>
      <c r="E2" s="141"/>
      <c r="F2" s="141"/>
    </row>
    <row r="3" spans="1:6" ht="9" customHeight="1" thickBot="1">
      <c r="A3" s="5"/>
      <c r="B3" s="76"/>
      <c r="C3" s="44"/>
      <c r="D3" s="10"/>
      <c r="E3" s="10"/>
      <c r="F3" s="44"/>
    </row>
    <row r="4" spans="1:6" ht="13.9" customHeight="1">
      <c r="A4" s="135" t="s">
        <v>21</v>
      </c>
      <c r="B4" s="129" t="s">
        <v>22</v>
      </c>
      <c r="C4" s="146" t="s">
        <v>287</v>
      </c>
      <c r="D4" s="132" t="s">
        <v>24</v>
      </c>
      <c r="E4" s="132" t="s">
        <v>25</v>
      </c>
      <c r="F4" s="138" t="s">
        <v>26</v>
      </c>
    </row>
    <row r="5" spans="1:6" ht="4.9000000000000004" customHeight="1">
      <c r="A5" s="136"/>
      <c r="B5" s="130"/>
      <c r="C5" s="147"/>
      <c r="D5" s="133"/>
      <c r="E5" s="133"/>
      <c r="F5" s="139"/>
    </row>
    <row r="6" spans="1:6" ht="6" customHeight="1">
      <c r="A6" s="136"/>
      <c r="B6" s="130"/>
      <c r="C6" s="147"/>
      <c r="D6" s="133"/>
      <c r="E6" s="133"/>
      <c r="F6" s="139"/>
    </row>
    <row r="7" spans="1:6" ht="4.9000000000000004" customHeight="1">
      <c r="A7" s="136"/>
      <c r="B7" s="130"/>
      <c r="C7" s="147"/>
      <c r="D7" s="133"/>
      <c r="E7" s="133"/>
      <c r="F7" s="139"/>
    </row>
    <row r="8" spans="1:6" ht="6" customHeight="1">
      <c r="A8" s="136"/>
      <c r="B8" s="130"/>
      <c r="C8" s="147"/>
      <c r="D8" s="133"/>
      <c r="E8" s="133"/>
      <c r="F8" s="139"/>
    </row>
    <row r="9" spans="1:6" ht="6" customHeight="1">
      <c r="A9" s="136"/>
      <c r="B9" s="130"/>
      <c r="C9" s="147"/>
      <c r="D9" s="133"/>
      <c r="E9" s="133"/>
      <c r="F9" s="139"/>
    </row>
    <row r="10" spans="1:6" ht="18" customHeight="1" thickBot="1">
      <c r="A10" s="136"/>
      <c r="B10" s="131"/>
      <c r="C10" s="154"/>
      <c r="D10" s="134"/>
      <c r="E10" s="134"/>
      <c r="F10" s="140"/>
    </row>
    <row r="11" spans="1:6" ht="13.5" customHeight="1" thickBot="1">
      <c r="A11" s="118">
        <v>1</v>
      </c>
      <c r="B11" s="117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127" t="s">
        <v>288</v>
      </c>
      <c r="B12" s="122"/>
      <c r="C12" s="86" t="s">
        <v>342</v>
      </c>
      <c r="D12" s="78">
        <f>D16+D20</f>
        <v>1376900</v>
      </c>
      <c r="E12" s="78">
        <f>E20+E26</f>
        <v>-104990.25</v>
      </c>
      <c r="F12" s="79">
        <f>F16+F20</f>
        <v>9046442.3000000007</v>
      </c>
    </row>
    <row r="13" spans="1:6" ht="12.75" customHeight="1">
      <c r="A13" s="124" t="s">
        <v>290</v>
      </c>
      <c r="B13" s="84" t="s">
        <v>289</v>
      </c>
      <c r="C13" s="104" t="s">
        <v>131</v>
      </c>
      <c r="D13" s="55" t="s">
        <v>44</v>
      </c>
      <c r="E13" s="55" t="s">
        <v>44</v>
      </c>
      <c r="F13" s="57" t="s">
        <v>44</v>
      </c>
    </row>
    <row r="14" spans="1:6">
      <c r="A14" s="119" t="s">
        <v>292</v>
      </c>
      <c r="B14" s="80"/>
      <c r="C14" s="81"/>
      <c r="D14" s="99"/>
      <c r="E14" s="82"/>
      <c r="F14" s="83"/>
    </row>
    <row r="15" spans="1:6" ht="24.6" customHeight="1">
      <c r="A15" s="126" t="s">
        <v>343</v>
      </c>
      <c r="B15" s="84" t="s">
        <v>291</v>
      </c>
      <c r="C15" s="86" t="s">
        <v>341</v>
      </c>
      <c r="D15" s="102">
        <v>300000</v>
      </c>
      <c r="E15" s="97" t="s">
        <v>44</v>
      </c>
      <c r="F15" s="57">
        <v>300000</v>
      </c>
    </row>
    <row r="16" spans="1:6" s="101" customFormat="1" ht="24.6" customHeight="1">
      <c r="A16" s="126" t="s">
        <v>344</v>
      </c>
      <c r="B16" s="110" t="s">
        <v>291</v>
      </c>
      <c r="C16" s="96" t="s">
        <v>346</v>
      </c>
      <c r="D16" s="38">
        <v>300000</v>
      </c>
      <c r="E16" s="100" t="s">
        <v>44</v>
      </c>
      <c r="F16" s="39">
        <v>300000</v>
      </c>
    </row>
    <row r="17" spans="1:6" ht="36.950000000000003" customHeight="1">
      <c r="A17" s="125" t="s">
        <v>345</v>
      </c>
      <c r="B17" s="110" t="s">
        <v>291</v>
      </c>
      <c r="C17" s="86" t="s">
        <v>347</v>
      </c>
      <c r="D17" s="38">
        <v>300000</v>
      </c>
      <c r="E17" s="38" t="s">
        <v>44</v>
      </c>
      <c r="F17" s="39">
        <v>300000</v>
      </c>
    </row>
    <row r="18" spans="1:6" ht="21" customHeight="1">
      <c r="A18" s="124" t="s">
        <v>293</v>
      </c>
      <c r="B18" s="111" t="s">
        <v>294</v>
      </c>
      <c r="C18" s="104" t="s">
        <v>131</v>
      </c>
      <c r="D18" s="98" t="s">
        <v>44</v>
      </c>
      <c r="E18" s="98" t="s">
        <v>44</v>
      </c>
      <c r="F18" s="105" t="s">
        <v>44</v>
      </c>
    </row>
    <row r="19" spans="1:6" ht="12.75" customHeight="1">
      <c r="A19" s="119" t="s">
        <v>292</v>
      </c>
      <c r="B19" s="109"/>
      <c r="C19" s="81"/>
      <c r="D19" s="106"/>
      <c r="E19" s="82"/>
      <c r="F19" s="95"/>
    </row>
    <row r="20" spans="1:6">
      <c r="A20" s="124" t="s">
        <v>295</v>
      </c>
      <c r="B20" s="53" t="s">
        <v>296</v>
      </c>
      <c r="C20" s="85" t="s">
        <v>297</v>
      </c>
      <c r="D20" s="107">
        <f>D21</f>
        <v>1076900</v>
      </c>
      <c r="E20" s="78">
        <f>E21</f>
        <v>-7669542.2999999998</v>
      </c>
      <c r="F20" s="105">
        <f>F21</f>
        <v>8746442.3000000007</v>
      </c>
    </row>
    <row r="21" spans="1:6" ht="24.6" customHeight="1">
      <c r="A21" s="124" t="s">
        <v>298</v>
      </c>
      <c r="B21" s="108" t="s">
        <v>296</v>
      </c>
      <c r="C21" s="77" t="s">
        <v>299</v>
      </c>
      <c r="D21" s="78">
        <v>1076900</v>
      </c>
      <c r="E21" s="78">
        <f>E24</f>
        <v>-7669542.2999999998</v>
      </c>
      <c r="F21" s="66">
        <f>D21-E21</f>
        <v>8746442.3000000007</v>
      </c>
    </row>
    <row r="22" spans="1:6">
      <c r="A22" s="124" t="s">
        <v>339</v>
      </c>
      <c r="B22" s="108" t="s">
        <v>300</v>
      </c>
      <c r="C22" s="77" t="s">
        <v>301</v>
      </c>
      <c r="D22" s="78">
        <f>D25</f>
        <v>-9711981</v>
      </c>
      <c r="E22" s="78">
        <f>E25</f>
        <v>-7669542.2999999998</v>
      </c>
      <c r="F22" s="79">
        <f>F25</f>
        <v>-2042438.7000000002</v>
      </c>
    </row>
    <row r="23" spans="1:6">
      <c r="A23" s="125" t="s">
        <v>340</v>
      </c>
      <c r="B23" s="112" t="s">
        <v>300</v>
      </c>
      <c r="C23" s="87" t="s">
        <v>335</v>
      </c>
      <c r="D23" s="28">
        <f>D24</f>
        <v>-9711981</v>
      </c>
      <c r="E23" s="28">
        <f>E24</f>
        <v>-7669542.2999999998</v>
      </c>
      <c r="F23" s="66">
        <f>D23-E23</f>
        <v>-2042438.7000000002</v>
      </c>
    </row>
    <row r="24" spans="1:6" ht="22.5">
      <c r="A24" s="123" t="s">
        <v>331</v>
      </c>
      <c r="B24" s="112" t="s">
        <v>300</v>
      </c>
      <c r="C24" s="87" t="s">
        <v>336</v>
      </c>
      <c r="D24" s="28">
        <f>D25</f>
        <v>-9711981</v>
      </c>
      <c r="E24" s="28">
        <f>E25</f>
        <v>-7669542.2999999998</v>
      </c>
      <c r="F24" s="66">
        <f>D24-E24</f>
        <v>-2042438.7000000002</v>
      </c>
    </row>
    <row r="25" spans="1:6" ht="24.6" customHeight="1">
      <c r="A25" s="120" t="s">
        <v>302</v>
      </c>
      <c r="B25" s="64" t="s">
        <v>300</v>
      </c>
      <c r="C25" s="87" t="s">
        <v>303</v>
      </c>
      <c r="D25" s="28">
        <f>-9693301-18680</f>
        <v>-9711981</v>
      </c>
      <c r="E25" s="28">
        <v>-7669542.2999999998</v>
      </c>
      <c r="F25" s="66">
        <f>D25-E25</f>
        <v>-2042438.7000000002</v>
      </c>
    </row>
    <row r="26" spans="1:6">
      <c r="A26" s="124" t="s">
        <v>333</v>
      </c>
      <c r="B26" s="108" t="s">
        <v>304</v>
      </c>
      <c r="C26" s="77" t="s">
        <v>305</v>
      </c>
      <c r="D26" s="78">
        <f>D29</f>
        <v>10881900</v>
      </c>
      <c r="E26" s="78">
        <f>E29</f>
        <v>7564552.0499999998</v>
      </c>
      <c r="F26" s="79">
        <f>F29</f>
        <v>3317347.95</v>
      </c>
    </row>
    <row r="27" spans="1:6">
      <c r="A27" s="123" t="s">
        <v>334</v>
      </c>
      <c r="B27" s="64" t="s">
        <v>304</v>
      </c>
      <c r="C27" s="87" t="s">
        <v>337</v>
      </c>
      <c r="D27" s="28">
        <f>D28</f>
        <v>10881900</v>
      </c>
      <c r="E27" s="28">
        <f>E28</f>
        <v>7564552.0499999998</v>
      </c>
      <c r="F27" s="66">
        <f>D27-E27</f>
        <v>3317347.95</v>
      </c>
    </row>
    <row r="28" spans="1:6" ht="22.5">
      <c r="A28" s="123" t="s">
        <v>332</v>
      </c>
      <c r="B28" s="64" t="s">
        <v>304</v>
      </c>
      <c r="C28" s="87" t="s">
        <v>338</v>
      </c>
      <c r="D28" s="28">
        <f>D29</f>
        <v>10881900</v>
      </c>
      <c r="E28" s="28">
        <f>E29</f>
        <v>7564552.0499999998</v>
      </c>
      <c r="F28" s="66">
        <f>D28-E28</f>
        <v>3317347.95</v>
      </c>
    </row>
    <row r="29" spans="1:6" ht="24.6" customHeight="1" thickBot="1">
      <c r="A29" s="121" t="s">
        <v>306</v>
      </c>
      <c r="B29" s="113" t="s">
        <v>304</v>
      </c>
      <c r="C29" s="114" t="s">
        <v>307</v>
      </c>
      <c r="D29" s="115">
        <v>10881900</v>
      </c>
      <c r="E29" s="28">
        <v>7564552.0499999998</v>
      </c>
      <c r="F29" s="116">
        <f>D29-E29</f>
        <v>3317347.95</v>
      </c>
    </row>
    <row r="30" spans="1:6" ht="12.75" customHeight="1">
      <c r="A30" s="5"/>
      <c r="B30" s="88"/>
      <c r="C30" s="89"/>
      <c r="D30" s="90"/>
      <c r="E30" s="90"/>
      <c r="F30" s="91"/>
    </row>
    <row r="32" spans="1:6" ht="15" customHeight="1">
      <c r="C32" s="103" t="s">
        <v>325</v>
      </c>
    </row>
    <row r="33" spans="1:6" ht="14.25" customHeight="1"/>
    <row r="36" spans="1:6" ht="12.75" customHeight="1">
      <c r="C36" s="93" t="s">
        <v>324</v>
      </c>
    </row>
    <row r="37" spans="1:6" ht="12.75" customHeight="1">
      <c r="C37" s="92"/>
    </row>
    <row r="39" spans="1:6" ht="12.75" customHeight="1">
      <c r="A39" s="12" t="s">
        <v>367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3:F33 E35:F35 E103:F103 F17:F20 F1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308</v>
      </c>
      <c r="B1" t="s">
        <v>28</v>
      </c>
    </row>
    <row r="2" spans="1:2">
      <c r="A2" t="s">
        <v>309</v>
      </c>
      <c r="B2" t="s">
        <v>310</v>
      </c>
    </row>
    <row r="3" spans="1:2">
      <c r="A3" t="s">
        <v>311</v>
      </c>
      <c r="B3" t="s">
        <v>5</v>
      </c>
    </row>
    <row r="4" spans="1:2">
      <c r="A4" t="s">
        <v>312</v>
      </c>
      <c r="B4" t="s">
        <v>313</v>
      </c>
    </row>
    <row r="5" spans="1:2">
      <c r="A5" t="s">
        <v>314</v>
      </c>
      <c r="B5" t="s">
        <v>315</v>
      </c>
    </row>
    <row r="6" spans="1:2">
      <c r="A6" t="s">
        <v>316</v>
      </c>
      <c r="B6" t="s">
        <v>317</v>
      </c>
    </row>
    <row r="7" spans="1:2">
      <c r="A7" t="s">
        <v>318</v>
      </c>
      <c r="B7" t="s">
        <v>317</v>
      </c>
    </row>
    <row r="8" spans="1:2">
      <c r="A8" t="s">
        <v>319</v>
      </c>
      <c r="B8" t="s">
        <v>320</v>
      </c>
    </row>
    <row r="9" spans="1:2">
      <c r="A9" t="s">
        <v>321</v>
      </c>
      <c r="B9" t="s">
        <v>322</v>
      </c>
    </row>
    <row r="10" spans="1:2">
      <c r="A10" t="s">
        <v>323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Долотинка1</dc:creator>
  <dc:description>POI HSSF rep:2.53.0.77</dc:description>
  <cp:lastModifiedBy>Долотинка1</cp:lastModifiedBy>
  <cp:lastPrinted>2021-08-17T05:45:19Z</cp:lastPrinted>
  <dcterms:created xsi:type="dcterms:W3CDTF">2021-06-16T07:47:55Z</dcterms:created>
  <dcterms:modified xsi:type="dcterms:W3CDTF">2021-09-22T13:06:34Z</dcterms:modified>
</cp:coreProperties>
</file>