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(2)'!$A$1:$DD$333</definedName>
  </definedNames>
  <calcPr fullCalcOnLoad="1"/>
</workbook>
</file>

<file path=xl/sharedStrings.xml><?xml version="1.0" encoding="utf-8"?>
<sst xmlns="http://schemas.openxmlformats.org/spreadsheetml/2006/main" count="1335" uniqueCount="623">
  <si>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</si>
  <si>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</si>
  <si>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</si>
  <si>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</si>
  <si>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</si>
  <si>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</si>
  <si>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</si>
  <si>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</si>
  <si>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</si>
  <si>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</si>
  <si>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</si>
  <si>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</si>
  <si>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</si>
  <si>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</si>
  <si>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</si>
  <si>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</si>
  <si>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</si>
  <si>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</si>
  <si>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</si>
  <si>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</si>
  <si>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</si>
  <si>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</si>
  <si>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</si>
  <si>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</si>
  <si>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</si>
  <si>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</si>
  <si>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</si>
  <si>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</si>
  <si>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</si>
  <si>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</si>
  <si>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</si>
  <si>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</si>
  <si>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</si>
  <si>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</si>
  <si>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</si>
  <si>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</si>
  <si>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</si>
  <si>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</si>
  <si>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</si>
  <si>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</si>
  <si>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</si>
  <si>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</si>
  <si>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</si>
  <si>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</si>
  <si>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</si>
  <si>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</si>
  <si>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</si>
  <si>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</si>
  <si>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</si>
  <si>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</si>
  <si>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</si>
  <si>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</si>
  <si>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</si>
  <si>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</si>
  <si>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</si>
  <si>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</si>
  <si>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</si>
  <si>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</si>
  <si>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</si>
  <si>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</si>
  <si>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</si>
  <si>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</si>
  <si>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</si>
  <si>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</si>
  <si>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</si>
  <si>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</si>
  <si>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</si>
  <si>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</si>
  <si>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</si>
  <si>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</si>
  <si>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</si>
  <si>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</si>
  <si>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</si>
  <si>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</si>
  <si>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</si>
  <si>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</si>
  <si>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</si>
  <si>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</si>
  <si>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</si>
  <si>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</si>
  <si>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</si>
  <si>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</si>
  <si>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</si>
  <si>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</si>
  <si>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</si>
  <si>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</si>
  <si>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</si>
  <si>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</si>
  <si>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</si>
  <si>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</si>
  <si>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</si>
  <si>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</si>
  <si>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</si>
  <si>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</si>
  <si>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</si>
  <si>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</si>
  <si>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</si>
  <si>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</si>
  <si>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</si>
  <si>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</si>
  <si>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</si>
  <si>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</si>
  <si>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</si>
  <si>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</si>
  <si>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</si>
  <si>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</si>
  <si>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</si>
  <si>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</si>
  <si>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</si>
  <si>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</si>
  <si>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</si>
  <si>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</si>
  <si>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</si>
  <si>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</si>
  <si>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</si>
  <si>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</si>
  <si>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</si>
  <si>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</si>
  <si>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</si>
  <si>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</si>
  <si>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</si>
  <si>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</si>
  <si>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</si>
  <si>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</si>
  <si>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</si>
  <si>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</si>
  <si>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</si>
  <si>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</si>
  <si>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</si>
  <si>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</si>
  <si>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</si>
  <si>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</si>
  <si>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</si>
  <si>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</si>
  <si>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</si>
  <si>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</si>
  <si>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</si>
  <si>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</si>
  <si>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</si>
  <si>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</si>
  <si>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</si>
  <si>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</si>
  <si>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</si>
  <si>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</si>
  <si>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</si>
  <si>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</si>
  <si>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</si>
  <si>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</si>
  <si>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</si>
  <si>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</si>
  <si>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</si>
  <si>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</si>
  <si>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</si>
  <si>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</si>
  <si>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</si>
  <si>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</si>
  <si>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</si>
  <si>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</si>
  <si>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</si>
  <si>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</si>
  <si>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</si>
  <si>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</si>
  <si>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</si>
  <si>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</si>
  <si>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</si>
  <si>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</si>
  <si>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</si>
  <si>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</si>
  <si>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</si>
  <si>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</si>
  <si>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</si>
  <si>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</si>
  <si>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</si>
  <si>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</si>
  <si>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</si>
  <si>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</si>
  <si>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</si>
  <si>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</si>
  <si>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</si>
  <si>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</si>
  <si>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</si>
  <si>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</si>
  <si>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</si>
  <si>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</si>
  <si>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</si>
  <si>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</si>
  <si>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</si>
  <si>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</si>
  <si>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</si>
  <si>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</si>
  <si>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</si>
  <si>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</si>
  <si>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</si>
  <si>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</si>
  <si>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</si>
  <si>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</si>
  <si>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</si>
  <si>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</si>
  <si>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</si>
  <si>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</si>
  <si>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</si>
  <si>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</si>
  <si>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</si>
  <si>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</si>
  <si>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</si>
  <si>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</si>
  <si>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</si>
  <si>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</si>
  <si>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</si>
  <si>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</si>
  <si>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</si>
  <si>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</si>
  <si>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</si>
  <si>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</si>
  <si>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</si>
  <si>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</si>
  <si>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</si>
  <si>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</si>
  <si>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</si>
  <si>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</si>
  <si>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</si>
  <si>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</si>
  <si>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</si>
  <si>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</si>
  <si>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</si>
  <si>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</si>
  <si>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</si>
  <si>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</si>
  <si>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</si>
  <si>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</si>
  <si>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</si>
  <si>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</si>
  <si>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</si>
  <si>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</si>
  <si>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</si>
  <si>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</si>
  <si>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</si>
  <si>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</si>
  <si>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</si>
  <si>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</si>
  <si>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</si>
  <si>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</si>
  <si>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</si>
  <si>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</si>
  <si>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</si>
  <si>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</si>
  <si>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</si>
  <si>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</si>
  <si>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</si>
  <si>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</si>
  <si>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</si>
  <si>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</si>
  <si>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</si>
  <si>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</si>
  <si>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</si>
  <si>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</si>
  <si>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</si>
  <si>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</si>
  <si>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</si>
  <si>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</si>
  <si>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</si>
  <si>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</si>
  <si>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</si>
  <si>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</si>
  <si>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</si>
  <si>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</si>
  <si>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</si>
  <si>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</si>
  <si>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</si>
  <si>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</si>
  <si>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</si>
  <si>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</si>
  <si>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</si>
  <si>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</si>
  <si>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</si>
  <si>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</si>
  <si>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</si>
  <si>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</si>
  <si>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</si>
  <si>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</si>
  <si>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</si>
  <si>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</si>
  <si>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</si>
  <si>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</si>
  <si>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</si>
  <si>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</si>
  <si>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</si>
  <si>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</si>
  <si>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</si>
  <si>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</si>
  <si>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</si>
  <si>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</si>
  <si>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</si>
  <si>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</si>
  <si>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</si>
  <si>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</si>
  <si>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</si>
  <si>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</si>
  <si>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</si>
  <si>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</si>
  <si>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</si>
  <si>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</si>
  <si>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</si>
  <si>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</si>
  <si>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</si>
  <si>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</si>
  <si>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</si>
  <si>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</si>
  <si>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</si>
  <si>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</si>
  <si>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</si>
  <si>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</si>
  <si>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</si>
  <si>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</si>
  <si>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</si>
  <si>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</si>
  <si>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</si>
  <si>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</si>
  <si>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</si>
  <si>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</si>
  <si>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</si>
  <si>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</si>
  <si>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</si>
  <si>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</si>
  <si>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</si>
  <si>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</si>
  <si>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</si>
  <si>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</si>
  <si>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</si>
  <si>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</si>
  <si>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</si>
  <si>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</si>
  <si>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</si>
  <si>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</si>
  <si>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</si>
  <si>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</si>
  <si>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</si>
  <si>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</si>
  <si>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</si>
  <si>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</si>
  <si>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</si>
  <si>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</si>
  <si>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</si>
  <si>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</si>
  <si>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</si>
  <si>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</si>
  <si>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</si>
  <si>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</si>
  <si>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</si>
  <si>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</si>
  <si>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</si>
  <si>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</si>
  <si>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</si>
  <si>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</si>
  <si>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</si>
  <si>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</si>
  <si>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</si>
  <si>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</si>
  <si>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</si>
  <si>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</si>
  <si>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</si>
  <si>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</si>
  <si>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</si>
  <si>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</si>
  <si>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</si>
  <si>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</si>
  <si>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</si>
  <si>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</si>
  <si>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</si>
  <si>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</si>
  <si>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</si>
  <si>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</si>
  <si>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</si>
  <si>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</si>
  <si>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</si>
  <si>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</si>
  <si>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</si>
  <si>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</si>
  <si>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</si>
  <si>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</si>
  <si>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</si>
  <si>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</si>
  <si>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</si>
  <si>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</si>
  <si>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</si>
  <si>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</si>
  <si>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</si>
  <si>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</si>
  <si>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</si>
  <si>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</si>
  <si>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</si>
  <si>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</si>
  <si>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</si>
  <si>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</si>
  <si>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</si>
  <si>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</si>
  <si>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</si>
  <si>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</si>
  <si>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</si>
  <si>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</si>
  <si>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</si>
  <si>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</si>
  <si>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</si>
  <si>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</si>
  <si>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</si>
  <si>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</si>
  <si>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</si>
  <si>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</si>
  <si>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</si>
  <si>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</si>
  <si>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</si>
  <si>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</si>
  <si>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</si>
  <si>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</si>
  <si>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</si>
  <si>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</si>
  <si>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</si>
  <si>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</si>
  <si>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</si>
  <si>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</si>
  <si>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</si>
  <si>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</si>
  <si>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</si>
  <si>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</si>
  <si>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</si>
  <si>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</si>
  <si>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</si>
  <si>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</si>
  <si>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</si>
  <si>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</si>
  <si>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</si>
  <si>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</si>
  <si>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</si>
  <si>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</si>
  <si>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</si>
  <si>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</si>
  <si>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</si>
  <si>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</si>
  <si>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</si>
  <si>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</si>
  <si>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</si>
  <si>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</si>
  <si>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</si>
  <si>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</si>
  <si>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</si>
  <si>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</si>
  <si>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</si>
  <si>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</si>
  <si>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</si>
  <si>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</si>
  <si>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</si>
  <si>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</si>
  <si>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</si>
  <si>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</si>
  <si>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</si>
  <si>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</si>
  <si>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</si>
  <si>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</si>
  <si>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</si>
  <si>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</si>
  <si>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</si>
  <si>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</si>
  <si>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</si>
  <si>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</si>
  <si>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</si>
  <si>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</si>
  <si>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</si>
  <si>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</si>
  <si>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</si>
  <si>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</si>
  <si>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</si>
  <si>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</si>
  <si>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</si>
  <si>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</si>
  <si>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</si>
  <si>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</si>
  <si>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</si>
  <si>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</si>
  <si>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</si>
  <si>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</si>
  <si>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</si>
  <si>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</si>
  <si>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</si>
  <si>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</si>
  <si>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</si>
  <si>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</si>
  <si>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</si>
  <si>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</si>
  <si>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</si>
  <si>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</si>
  <si>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</si>
  <si>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</si>
  <si>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</si>
  <si>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</si>
  <si>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</si>
  <si>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</si>
  <si>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</si>
  <si>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</si>
  <si>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</si>
  <si>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</si>
  <si>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</si>
  <si>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</si>
  <si>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</si>
  <si>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</si>
  <si>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</si>
  <si>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</si>
  <si>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</si>
  <si>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</si>
  <si>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</si>
  <si>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</si>
  <si>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</si>
  <si>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</si>
  <si>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</si>
  <si>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</si>
  <si>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</si>
  <si>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</si>
  <si>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</si>
  <si>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</si>
  <si>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</si>
  <si>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</si>
  <si>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</si>
  <si>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</si>
  <si>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</si>
  <si>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</si>
  <si>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</si>
  <si>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</si>
  <si>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</si>
  <si>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</si>
  <si>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</si>
  <si>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</si>
  <si>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</si>
  <si>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</si>
  <si>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</si>
  <si>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</si>
  <si>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</si>
  <si>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</si>
  <si>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</si>
  <si>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</si>
  <si>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</si>
  <si>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</si>
  <si>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</si>
  <si>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</si>
  <si>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</si>
  <si>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</si>
  <si>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</si>
  <si>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</si>
  <si>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</si>
  <si>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</si>
  <si>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</si>
  <si>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</si>
  <si>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</si>
  <si>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</si>
  <si>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</si>
  <si>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</si>
  <si>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</si>
  <si>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</si>
  <si>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</si>
  <si>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</si>
  <si>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</si>
  <si>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</si>
  <si>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</si>
  <si>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</si>
  <si>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</si>
  <si>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</si>
  <si>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</si>
  <si>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</si>
  <si>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</si>
  <si>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</si>
  <si>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</si>
  <si>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</si>
  <si>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</si>
  <si>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</si>
  <si>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</si>
  <si>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</si>
  <si>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</si>
  <si>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</si>
  <si>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</si>
  <si>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</si>
  <si>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</si>
  <si>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</si>
  <si>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</si>
  <si>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</si>
  <si>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</si>
  <si>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</si>
  <si>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</si>
  <si>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</si>
  <si>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</si>
  <si>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</si>
  <si>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</si>
  <si>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</si>
  <si>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</si>
  <si>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</si>
  <si>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</si>
  <si>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</si>
  <si>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</si>
  <si>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</si>
  <si>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</si>
  <si>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</si>
  <si>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</si>
  <si>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</si>
  <si>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июля</t>
  </si>
  <si>
    <t>01.07.2012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</si>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</sst>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6" fillId="0" borderId="48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67"/>
  <sheetViews>
    <sheetView tabSelected="1" zoomScaleSheetLayoutView="89" zoomScalePageLayoutView="0" workbookViewId="0" topLeftCell="A1">
      <selection activeCell="S6" sqref="S6:BX6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18" width="0.875" style="1" customWidth="1"/>
    <col min="119" max="119" width="0.74609375" style="1" customWidth="1"/>
    <col min="120" max="16384" width="0.875" style="1" customWidth="1"/>
  </cols>
  <sheetData>
    <row r="1" ht="3" customHeight="1"/>
    <row r="2" spans="1:108" ht="15" customHeight="1" thickBo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O2" s="63" t="s">
        <v>7</v>
      </c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5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69" t="s">
        <v>31</v>
      </c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1"/>
    </row>
    <row r="4" spans="36:108" s="2" customFormat="1" ht="15" customHeight="1">
      <c r="AJ4" s="4" t="s">
        <v>13</v>
      </c>
      <c r="AK4" s="72" t="s">
        <v>600</v>
      </c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66">
        <v>20</v>
      </c>
      <c r="BB4" s="66"/>
      <c r="BC4" s="66"/>
      <c r="BD4" s="66"/>
      <c r="BE4" s="67" t="s">
        <v>249</v>
      </c>
      <c r="BF4" s="67"/>
      <c r="BG4" s="67"/>
      <c r="BH4" s="2" t="s">
        <v>14</v>
      </c>
      <c r="CM4" s="4" t="s">
        <v>8</v>
      </c>
      <c r="CO4" s="47" t="s">
        <v>601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1:108" s="2" customFormat="1" ht="14.25" customHeight="1">
      <c r="A5" s="2" t="s">
        <v>45</v>
      </c>
      <c r="CM5" s="4" t="s">
        <v>9</v>
      </c>
      <c r="CO5" s="47" t="s">
        <v>61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1" t="s">
        <v>60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19"/>
      <c r="BZ6" s="19"/>
      <c r="CA6" s="19"/>
      <c r="CB6" s="19"/>
      <c r="CC6" s="19"/>
      <c r="CD6" s="5"/>
      <c r="CM6" s="4" t="s">
        <v>44</v>
      </c>
      <c r="CO6" s="47">
        <v>0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s="2" customFormat="1" ht="33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 t="s">
        <v>285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19"/>
      <c r="BZ7" s="19"/>
      <c r="CA7" s="19"/>
      <c r="CB7" s="19"/>
      <c r="CC7" s="19"/>
      <c r="CD7" s="5"/>
      <c r="CM7" s="4" t="s">
        <v>10</v>
      </c>
      <c r="CO7" s="47" t="s">
        <v>62</v>
      </c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1:108" s="2" customFormat="1" ht="15" customHeight="1">
      <c r="A8" s="2" t="s">
        <v>221</v>
      </c>
      <c r="CM8" s="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spans="1:108" s="2" customFormat="1" ht="14.25" customHeight="1" thickBot="1">
      <c r="A9" s="2" t="s">
        <v>41</v>
      </c>
      <c r="CO9" s="55" t="s">
        <v>11</v>
      </c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56"/>
    </row>
    <row r="10" spans="1:108" s="3" customFormat="1" ht="25.5" customHeight="1">
      <c r="A10" s="77" t="s">
        <v>32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ht="34.5" customHeight="1">
      <c r="A11" s="76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54"/>
    </row>
    <row r="12" spans="1:108" s="16" customFormat="1" ht="12" customHeight="1" thickBot="1">
      <c r="A12" s="78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0"/>
    </row>
    <row r="13" spans="1:108" ht="14.25" customHeight="1">
      <c r="A13" s="82" t="s">
        <v>33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1" t="s">
        <v>5</v>
      </c>
      <c r="AC13" s="45"/>
      <c r="AD13" s="45"/>
      <c r="AE13" s="45"/>
      <c r="AF13" s="45"/>
      <c r="AG13" s="45"/>
      <c r="AH13" s="45" t="s">
        <v>6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27">
        <f>BC16+BC30+BC38+BC45+BC53+BC20</f>
        <v>32160000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>
        <f>BY15+BY53</f>
        <v>5684572.4399999995</v>
      </c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>
        <f>BC13-BY13</f>
        <v>26475427.560000002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</row>
    <row r="14" spans="1:108" ht="13.5" customHeight="1">
      <c r="A14" s="58" t="s">
        <v>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60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22.5" customHeight="1">
      <c r="A15" s="34" t="s">
        <v>483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73" t="s">
        <v>5</v>
      </c>
      <c r="AC15" s="57"/>
      <c r="AD15" s="57"/>
      <c r="AE15" s="57"/>
      <c r="AF15" s="57"/>
      <c r="AG15" s="57"/>
      <c r="AH15" s="57" t="s">
        <v>252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41">
        <f>BC16+BC20+BC30+BC38+BC45</f>
        <v>7686400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>
        <f>BY16+BY30+BY38+BY45+BY20+BY42+BY49</f>
        <v>2779698.93</v>
      </c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>
        <f aca="true" t="shared" si="0" ref="CO15:CO32">BC15-BY15</f>
        <v>4906701.07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13.5" customHeight="1">
      <c r="A16" s="34" t="s">
        <v>58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2" t="s">
        <v>5</v>
      </c>
      <c r="AC16" s="33"/>
      <c r="AD16" s="33"/>
      <c r="AE16" s="33"/>
      <c r="AF16" s="33"/>
      <c r="AG16" s="33"/>
      <c r="AH16" s="33" t="s">
        <v>253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8">
        <f>BC17</f>
        <v>4615400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>
        <f>BY17</f>
        <v>1224397.6500000001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>
        <f t="shared" si="0"/>
        <v>3391002.3499999996</v>
      </c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ht="13.5" customHeight="1">
      <c r="A17" s="34" t="s">
        <v>59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32" t="s">
        <v>5</v>
      </c>
      <c r="AC17" s="33"/>
      <c r="AD17" s="33"/>
      <c r="AE17" s="33"/>
      <c r="AF17" s="33"/>
      <c r="AG17" s="33"/>
      <c r="AH17" s="33" t="s">
        <v>254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28">
        <f>BC18</f>
        <v>4615400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>
        <f>BY18+BY19</f>
        <v>1224397.6500000001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>
        <f t="shared" si="0"/>
        <v>3391002.3499999996</v>
      </c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ht="102" customHeight="1">
      <c r="A18" s="34" t="s">
        <v>484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2" t="s">
        <v>5</v>
      </c>
      <c r="AC18" s="33"/>
      <c r="AD18" s="33"/>
      <c r="AE18" s="33"/>
      <c r="AF18" s="33"/>
      <c r="AG18" s="33"/>
      <c r="AH18" s="33" t="s">
        <v>255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28">
        <v>4615400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>
        <v>1222576.11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>
        <f t="shared" si="0"/>
        <v>3392823.8899999997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ht="58.5" customHeight="1">
      <c r="A19" s="34" t="s">
        <v>500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2" t="s">
        <v>5</v>
      </c>
      <c r="AC19" s="33"/>
      <c r="AD19" s="33"/>
      <c r="AE19" s="33"/>
      <c r="AF19" s="33"/>
      <c r="AG19" s="33"/>
      <c r="AH19" s="33" t="s">
        <v>501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28" t="s">
        <v>182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>
        <v>1821.54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>
        <f>-BY19</f>
        <v>-1821.54</v>
      </c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ht="13.5" customHeight="1">
      <c r="A20" s="34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2" t="s">
        <v>5</v>
      </c>
      <c r="AC20" s="33"/>
      <c r="AD20" s="33"/>
      <c r="AE20" s="33"/>
      <c r="AF20" s="33"/>
      <c r="AG20" s="33"/>
      <c r="AH20" s="33" t="s">
        <v>256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28">
        <f>BC27</f>
        <v>767300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>
        <f>BY27+BY26+BY22</f>
        <v>1175968.06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>
        <f t="shared" si="0"/>
        <v>-408668.06000000006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1"/>
    </row>
    <row r="21" spans="1:108" ht="35.25" customHeight="1">
      <c r="A21" s="34" t="s">
        <v>494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2" t="s">
        <v>5</v>
      </c>
      <c r="AC21" s="33"/>
      <c r="AD21" s="33"/>
      <c r="AE21" s="33"/>
      <c r="AF21" s="33"/>
      <c r="AG21" s="33"/>
      <c r="AH21" s="33" t="s">
        <v>493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28" t="s">
        <v>182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>
        <f>BY22+BY25</f>
        <v>316.06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>
        <f aca="true" t="shared" si="1" ref="CO21:CO26">-BY21</f>
        <v>-316.06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31"/>
    </row>
    <row r="22" spans="1:108" ht="45" customHeight="1">
      <c r="A22" s="34" t="s">
        <v>495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2" t="s">
        <v>5</v>
      </c>
      <c r="AC22" s="33"/>
      <c r="AD22" s="33"/>
      <c r="AE22" s="33"/>
      <c r="AF22" s="33"/>
      <c r="AG22" s="33"/>
      <c r="AH22" s="33" t="s">
        <v>482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28" t="s">
        <v>182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BY23+BY24</f>
        <v>91.06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>
        <f t="shared" si="1"/>
        <v>-91.06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31"/>
    </row>
    <row r="23" spans="1:108" ht="46.5" customHeight="1">
      <c r="A23" s="34" t="s">
        <v>495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2" t="s">
        <v>5</v>
      </c>
      <c r="AC23" s="33"/>
      <c r="AD23" s="33"/>
      <c r="AE23" s="33"/>
      <c r="AF23" s="33"/>
      <c r="AG23" s="33"/>
      <c r="AH23" s="33" t="s">
        <v>594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28" t="s">
        <v>182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v>86.18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>
        <f t="shared" si="1"/>
        <v>-86.18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31"/>
    </row>
    <row r="24" spans="1:108" ht="60" customHeight="1">
      <c r="A24" s="34" t="s">
        <v>498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2" t="s">
        <v>5</v>
      </c>
      <c r="AC24" s="33"/>
      <c r="AD24" s="33"/>
      <c r="AE24" s="33"/>
      <c r="AF24" s="33"/>
      <c r="AG24" s="33"/>
      <c r="AH24" s="33" t="s">
        <v>492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28" t="s">
        <v>182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v>4.88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>
        <f t="shared" si="1"/>
        <v>-4.88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31"/>
    </row>
    <row r="25" spans="1:108" ht="57" customHeight="1">
      <c r="A25" s="34" t="s">
        <v>496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2" t="s">
        <v>5</v>
      </c>
      <c r="AC25" s="33"/>
      <c r="AD25" s="33"/>
      <c r="AE25" s="33"/>
      <c r="AF25" s="33"/>
      <c r="AG25" s="33"/>
      <c r="AH25" s="33" t="s">
        <v>491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28" t="s">
        <v>182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BY26</f>
        <v>225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>
        <f t="shared" si="1"/>
        <v>-225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31"/>
    </row>
    <row r="26" spans="1:108" ht="70.5" customHeight="1">
      <c r="A26" s="34" t="s">
        <v>497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2" t="s">
        <v>5</v>
      </c>
      <c r="AC26" s="33"/>
      <c r="AD26" s="33"/>
      <c r="AE26" s="33"/>
      <c r="AF26" s="33"/>
      <c r="AG26" s="33"/>
      <c r="AH26" s="33" t="s">
        <v>490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28" t="s">
        <v>182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v>225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>
        <f t="shared" si="1"/>
        <v>-225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31"/>
    </row>
    <row r="27" spans="1:108" ht="24.75" customHeight="1">
      <c r="A27" s="34" t="s">
        <v>64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2" t="s">
        <v>5</v>
      </c>
      <c r="AC27" s="33"/>
      <c r="AD27" s="33"/>
      <c r="AE27" s="33"/>
      <c r="AF27" s="33"/>
      <c r="AG27" s="33"/>
      <c r="AH27" s="33" t="s">
        <v>326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28">
        <f>BC28</f>
        <v>767300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BY28+BY29</f>
        <v>1175652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>
        <f t="shared" si="0"/>
        <v>-408352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31"/>
    </row>
    <row r="28" spans="1:108" ht="25.5" customHeight="1">
      <c r="A28" s="34" t="s">
        <v>64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2" t="s">
        <v>5</v>
      </c>
      <c r="AC28" s="33"/>
      <c r="AD28" s="33"/>
      <c r="AE28" s="33"/>
      <c r="AF28" s="33"/>
      <c r="AG28" s="33"/>
      <c r="AH28" s="33" t="s">
        <v>257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28">
        <v>767300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895860.22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>
        <f t="shared" si="0"/>
        <v>-128560.21999999997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31"/>
    </row>
    <row r="29" spans="1:108" ht="34.5" customHeight="1">
      <c r="A29" s="34" t="s">
        <v>503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2" t="s">
        <v>5</v>
      </c>
      <c r="AC29" s="33"/>
      <c r="AD29" s="33"/>
      <c r="AE29" s="33"/>
      <c r="AF29" s="33"/>
      <c r="AG29" s="33"/>
      <c r="AH29" s="33" t="s">
        <v>502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28" t="s">
        <v>182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279791.78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>
        <f>-BY29</f>
        <v>-279791.78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31"/>
    </row>
    <row r="30" spans="1:108" ht="13.5" customHeight="1">
      <c r="A30" s="34" t="s">
        <v>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2" t="s">
        <v>5</v>
      </c>
      <c r="AC30" s="33"/>
      <c r="AD30" s="33"/>
      <c r="AE30" s="33"/>
      <c r="AF30" s="33"/>
      <c r="AG30" s="33"/>
      <c r="AH30" s="33" t="s">
        <v>258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28">
        <f>BC31+BC33</f>
        <v>1827300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BY31+BY33</f>
        <v>281898.68000000005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>
        <f t="shared" si="0"/>
        <v>1545401.3199999998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31"/>
    </row>
    <row r="31" spans="1:108" ht="22.5" customHeight="1">
      <c r="A31" s="34" t="s">
        <v>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2" t="s">
        <v>5</v>
      </c>
      <c r="AC31" s="33"/>
      <c r="AD31" s="33"/>
      <c r="AE31" s="33"/>
      <c r="AF31" s="33"/>
      <c r="AG31" s="33"/>
      <c r="AH31" s="33" t="s">
        <v>259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28">
        <f>BC32</f>
        <v>165100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f>BY32</f>
        <v>3458.89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>
        <f t="shared" si="0"/>
        <v>161641.11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31"/>
    </row>
    <row r="32" spans="1:108" ht="57" customHeight="1">
      <c r="A32" s="34" t="s">
        <v>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2" t="s">
        <v>5</v>
      </c>
      <c r="AC32" s="33"/>
      <c r="AD32" s="33"/>
      <c r="AE32" s="33"/>
      <c r="AF32" s="33"/>
      <c r="AG32" s="33"/>
      <c r="AH32" s="33" t="s">
        <v>260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28">
        <v>165100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v>3458.89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>
        <f t="shared" si="0"/>
        <v>161641.11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31"/>
    </row>
    <row r="33" spans="1:108" ht="13.5" customHeight="1">
      <c r="A33" s="34" t="s">
        <v>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2" t="s">
        <v>5</v>
      </c>
      <c r="AC33" s="33"/>
      <c r="AD33" s="33"/>
      <c r="AE33" s="33"/>
      <c r="AF33" s="33"/>
      <c r="AG33" s="33"/>
      <c r="AH33" s="33" t="s">
        <v>261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28">
        <f>BC34+BC36</f>
        <v>1662200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f>BY35+BY37</f>
        <v>278439.79000000004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>
        <f aca="true" t="shared" si="2" ref="CO33:CO39">BC33-BY33</f>
        <v>1383760.21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31"/>
    </row>
    <row r="34" spans="1:108" ht="58.5" customHeight="1">
      <c r="A34" s="61" t="s">
        <v>485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73" t="s">
        <v>5</v>
      </c>
      <c r="AC34" s="57"/>
      <c r="AD34" s="57"/>
      <c r="AE34" s="57"/>
      <c r="AF34" s="57"/>
      <c r="AG34" s="57"/>
      <c r="AH34" s="57" t="s">
        <v>262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41">
        <f>BC35</f>
        <v>1528700</v>
      </c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>
        <f>BY35</f>
        <v>224162.79</v>
      </c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>
        <f t="shared" si="2"/>
        <v>1304537.21</v>
      </c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4"/>
    </row>
    <row r="35" spans="1:108" ht="90.75" customHeight="1">
      <c r="A35" s="34" t="s">
        <v>486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2" t="s">
        <v>5</v>
      </c>
      <c r="AC35" s="33"/>
      <c r="AD35" s="33"/>
      <c r="AE35" s="33"/>
      <c r="AF35" s="33"/>
      <c r="AG35" s="33"/>
      <c r="AH35" s="33" t="s">
        <v>263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28">
        <v>1528700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v>224162.79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>
        <f t="shared" si="2"/>
        <v>1304537.21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31"/>
    </row>
    <row r="36" spans="1:108" ht="57" customHeight="1">
      <c r="A36" s="34" t="s">
        <v>69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  <c r="AB36" s="32" t="s">
        <v>5</v>
      </c>
      <c r="AC36" s="33"/>
      <c r="AD36" s="33"/>
      <c r="AE36" s="33"/>
      <c r="AF36" s="33"/>
      <c r="AG36" s="33"/>
      <c r="AH36" s="33" t="s">
        <v>264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28">
        <f>BC37</f>
        <v>133500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f>BY37</f>
        <v>54277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>
        <f t="shared" si="2"/>
        <v>79223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31"/>
    </row>
    <row r="37" spans="1:108" ht="90.75" customHeight="1">
      <c r="A37" s="34" t="s">
        <v>70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  <c r="AB37" s="32" t="s">
        <v>5</v>
      </c>
      <c r="AC37" s="33"/>
      <c r="AD37" s="33"/>
      <c r="AE37" s="33"/>
      <c r="AF37" s="33"/>
      <c r="AG37" s="33"/>
      <c r="AH37" s="33" t="s">
        <v>265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8">
        <v>133500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v>54277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>
        <f t="shared" si="2"/>
        <v>79223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31"/>
    </row>
    <row r="38" spans="1:108" ht="13.5" customHeight="1">
      <c r="A38" s="34" t="s">
        <v>71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  <c r="AB38" s="32" t="s">
        <v>5</v>
      </c>
      <c r="AC38" s="33"/>
      <c r="AD38" s="33"/>
      <c r="AE38" s="33"/>
      <c r="AF38" s="33"/>
      <c r="AG38" s="33"/>
      <c r="AH38" s="33" t="s">
        <v>266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28">
        <f>BC39</f>
        <v>10400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f>BY39</f>
        <v>3400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>
        <f>BC38-BY38</f>
        <v>7000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31"/>
    </row>
    <row r="39" spans="1:108" ht="66.75" customHeight="1">
      <c r="A39" s="34" t="s">
        <v>72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32" t="s">
        <v>5</v>
      </c>
      <c r="AC39" s="33"/>
      <c r="AD39" s="33"/>
      <c r="AE39" s="33"/>
      <c r="AF39" s="33"/>
      <c r="AG39" s="33"/>
      <c r="AH39" s="33" t="s">
        <v>267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28">
        <f>BC40</f>
        <v>10400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f>BY40</f>
        <v>3400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>
        <f t="shared" si="2"/>
        <v>7000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31"/>
    </row>
    <row r="40" spans="1:108" ht="101.25" customHeight="1">
      <c r="A40" s="34" t="s">
        <v>73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5"/>
      <c r="AB40" s="32" t="s">
        <v>5</v>
      </c>
      <c r="AC40" s="33"/>
      <c r="AD40" s="33"/>
      <c r="AE40" s="33"/>
      <c r="AF40" s="33"/>
      <c r="AG40" s="33"/>
      <c r="AH40" s="33" t="s">
        <v>268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28">
        <v>10400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>
        <v>3400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>
        <f>BC40-BY40</f>
        <v>7000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31"/>
    </row>
    <row r="41" spans="1:108" ht="44.25" customHeight="1">
      <c r="A41" s="34" t="s">
        <v>512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32" t="s">
        <v>5</v>
      </c>
      <c r="AC41" s="33"/>
      <c r="AD41" s="33"/>
      <c r="AE41" s="33"/>
      <c r="AF41" s="33"/>
      <c r="AG41" s="33"/>
      <c r="AH41" s="33" t="s">
        <v>467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28" t="s">
        <v>182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>
        <f>BY42</f>
        <v>247.96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>
        <f>-BY41</f>
        <v>-247.96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31"/>
    </row>
    <row r="42" spans="1:108" ht="13.5" customHeight="1">
      <c r="A42" s="34" t="s">
        <v>458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32" t="s">
        <v>5</v>
      </c>
      <c r="AC42" s="33"/>
      <c r="AD42" s="33"/>
      <c r="AE42" s="33"/>
      <c r="AF42" s="33"/>
      <c r="AG42" s="33"/>
      <c r="AH42" s="33" t="s">
        <v>511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28" t="s">
        <v>182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>
        <f>BY43</f>
        <v>247.96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>
        <f>-BY42</f>
        <v>-247.96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31"/>
    </row>
    <row r="43" spans="1:108" ht="33.75" customHeight="1">
      <c r="A43" s="34" t="s">
        <v>459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32" t="s">
        <v>5</v>
      </c>
      <c r="AC43" s="33"/>
      <c r="AD43" s="33"/>
      <c r="AE43" s="33"/>
      <c r="AF43" s="33"/>
      <c r="AG43" s="33"/>
      <c r="AH43" s="33" t="s">
        <v>461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28" t="s">
        <v>182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f>BY44</f>
        <v>247.96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>
        <f>-BY43</f>
        <v>-247.96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31"/>
    </row>
    <row r="44" spans="1:108" ht="45.75" customHeight="1">
      <c r="A44" s="34" t="s">
        <v>460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32" t="s">
        <v>5</v>
      </c>
      <c r="AC44" s="33"/>
      <c r="AD44" s="33"/>
      <c r="AE44" s="33"/>
      <c r="AF44" s="33"/>
      <c r="AG44" s="33"/>
      <c r="AH44" s="33" t="s">
        <v>462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28" t="s">
        <v>182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v>247.96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f>-BY44</f>
        <v>-247.96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31"/>
    </row>
    <row r="45" spans="1:108" ht="56.25" customHeight="1">
      <c r="A45" s="34" t="s">
        <v>74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2" t="s">
        <v>5</v>
      </c>
      <c r="AC45" s="33"/>
      <c r="AD45" s="33"/>
      <c r="AE45" s="33"/>
      <c r="AF45" s="33"/>
      <c r="AG45" s="33"/>
      <c r="AH45" s="33" t="s">
        <v>282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28">
        <f>BC46</f>
        <v>466000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>
        <f>BY46</f>
        <v>93617.38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>
        <f>BC45-BY45</f>
        <v>372382.62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31"/>
    </row>
    <row r="46" spans="1:108" ht="116.25" customHeight="1">
      <c r="A46" s="34" t="s">
        <v>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2" t="s">
        <v>5</v>
      </c>
      <c r="AC46" s="33"/>
      <c r="AD46" s="33"/>
      <c r="AE46" s="33"/>
      <c r="AF46" s="33"/>
      <c r="AG46" s="33"/>
      <c r="AH46" s="33" t="s">
        <v>283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28">
        <f>BC47</f>
        <v>466000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>
        <f>BY47</f>
        <v>93617.38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>
        <f>BC46-BY46</f>
        <v>372382.62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31"/>
    </row>
    <row r="47" spans="1:108" ht="91.5" customHeight="1">
      <c r="A47" s="34" t="s">
        <v>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32" t="s">
        <v>5</v>
      </c>
      <c r="AC47" s="33"/>
      <c r="AD47" s="33"/>
      <c r="AE47" s="33"/>
      <c r="AF47" s="33"/>
      <c r="AG47" s="33"/>
      <c r="AH47" s="33" t="s">
        <v>284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28">
        <f>BC48</f>
        <v>466000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>
        <f>BY48</f>
        <v>93617.38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>
        <f>BC47-BY47</f>
        <v>372382.62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31"/>
    </row>
    <row r="48" spans="1:108" ht="112.5" customHeight="1">
      <c r="A48" s="34" t="s">
        <v>77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32" t="s">
        <v>5</v>
      </c>
      <c r="AC48" s="33"/>
      <c r="AD48" s="33"/>
      <c r="AE48" s="33"/>
      <c r="AF48" s="33"/>
      <c r="AG48" s="33"/>
      <c r="AH48" s="33" t="s">
        <v>325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28">
        <v>466000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>
        <v>93617.38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>
        <f>BC48-BY48</f>
        <v>372382.62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31"/>
    </row>
    <row r="49" spans="1:108" ht="36" customHeight="1">
      <c r="A49" s="34" t="s">
        <v>454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2" t="s">
        <v>5</v>
      </c>
      <c r="AC49" s="33"/>
      <c r="AD49" s="33"/>
      <c r="AE49" s="33"/>
      <c r="AF49" s="33"/>
      <c r="AG49" s="33"/>
      <c r="AH49" s="33" t="s">
        <v>463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28" t="str">
        <f>BC50</f>
        <v>-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>
        <f>BY50</f>
        <v>169.2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>
        <f>-BY49</f>
        <v>-169.2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31"/>
    </row>
    <row r="50" spans="1:108" ht="69" customHeight="1">
      <c r="A50" s="34" t="s">
        <v>455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32" t="s">
        <v>5</v>
      </c>
      <c r="AC50" s="33"/>
      <c r="AD50" s="33"/>
      <c r="AE50" s="33"/>
      <c r="AF50" s="33"/>
      <c r="AG50" s="33"/>
      <c r="AH50" s="33" t="s">
        <v>464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28" t="str">
        <f>BC51</f>
        <v>-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f>BY51</f>
        <v>169.2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>
        <f>-BY50</f>
        <v>-169.2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31"/>
    </row>
    <row r="51" spans="1:108" ht="48" customHeight="1">
      <c r="A51" s="34" t="s">
        <v>456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2" t="s">
        <v>5</v>
      </c>
      <c r="AC51" s="33"/>
      <c r="AD51" s="33"/>
      <c r="AE51" s="33"/>
      <c r="AF51" s="33"/>
      <c r="AG51" s="33"/>
      <c r="AH51" s="33" t="s">
        <v>465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28" t="str">
        <f>BC52</f>
        <v>-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f>BY52</f>
        <v>169.2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>
        <f>-BY51</f>
        <v>-169.2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31"/>
    </row>
    <row r="52" spans="1:108" ht="68.25" customHeight="1">
      <c r="A52" s="34" t="s">
        <v>457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2" t="s">
        <v>5</v>
      </c>
      <c r="AC52" s="33"/>
      <c r="AD52" s="33"/>
      <c r="AE52" s="33"/>
      <c r="AF52" s="33"/>
      <c r="AG52" s="33"/>
      <c r="AH52" s="33" t="s">
        <v>466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28" t="s">
        <v>182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>
        <v>169.2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>
        <f>-BY52</f>
        <v>-169.2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31"/>
    </row>
    <row r="53" spans="1:108" ht="13.5" customHeight="1">
      <c r="A53" s="34" t="s">
        <v>78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2" t="s">
        <v>5</v>
      </c>
      <c r="AC53" s="33"/>
      <c r="AD53" s="33"/>
      <c r="AE53" s="33"/>
      <c r="AF53" s="33"/>
      <c r="AG53" s="33"/>
      <c r="AH53" s="33" t="s">
        <v>269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28">
        <f>BC54</f>
        <v>24473600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>
        <f>BY54</f>
        <v>2904873.51</v>
      </c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>
        <f>BC53-BY53</f>
        <v>21568726.490000002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31"/>
    </row>
    <row r="54" spans="1:108" ht="45" customHeight="1">
      <c r="A54" s="34" t="s">
        <v>487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2" t="s">
        <v>5</v>
      </c>
      <c r="AC54" s="33"/>
      <c r="AD54" s="33"/>
      <c r="AE54" s="33"/>
      <c r="AF54" s="33"/>
      <c r="AG54" s="33"/>
      <c r="AH54" s="33" t="s">
        <v>270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28">
        <f>BC55+BC58+BC63</f>
        <v>24473600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>
        <f>BY55+BY58+BY63</f>
        <v>2904873.51</v>
      </c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>
        <f>BC54-BY54</f>
        <v>21568726.490000002</v>
      </c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31"/>
    </row>
    <row r="55" spans="1:108" ht="34.5" customHeight="1">
      <c r="A55" s="34" t="s">
        <v>79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2" t="s">
        <v>5</v>
      </c>
      <c r="AC55" s="33"/>
      <c r="AD55" s="33"/>
      <c r="AE55" s="33"/>
      <c r="AF55" s="33"/>
      <c r="AG55" s="33"/>
      <c r="AH55" s="33" t="s">
        <v>271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28">
        <f>BC56</f>
        <v>283600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>
        <f>BY56</f>
        <v>198500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>
        <f>BC55-BY55</f>
        <v>85100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31"/>
    </row>
    <row r="56" spans="1:108" ht="24" customHeight="1">
      <c r="A56" s="34" t="s">
        <v>80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32" t="s">
        <v>5</v>
      </c>
      <c r="AC56" s="33"/>
      <c r="AD56" s="33"/>
      <c r="AE56" s="33"/>
      <c r="AF56" s="33"/>
      <c r="AG56" s="33"/>
      <c r="AH56" s="33" t="s">
        <v>272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28">
        <f>BC57</f>
        <v>283600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>
        <f>BY57</f>
        <v>198500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>
        <f>BC56-BY56</f>
        <v>85100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31"/>
    </row>
    <row r="57" spans="1:108" ht="34.5" customHeight="1">
      <c r="A57" s="34" t="s">
        <v>81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  <c r="AB57" s="32" t="s">
        <v>5</v>
      </c>
      <c r="AC57" s="33"/>
      <c r="AD57" s="33"/>
      <c r="AE57" s="33"/>
      <c r="AF57" s="33"/>
      <c r="AG57" s="33"/>
      <c r="AH57" s="33" t="s">
        <v>273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28">
        <v>283600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>
        <v>198500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>
        <f>BC57-BY57</f>
        <v>85100</v>
      </c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31"/>
    </row>
    <row r="58" spans="1:108" ht="33.75" customHeight="1">
      <c r="A58" s="34" t="s">
        <v>82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/>
      <c r="AB58" s="32" t="s">
        <v>5</v>
      </c>
      <c r="AC58" s="33"/>
      <c r="AD58" s="33"/>
      <c r="AE58" s="33"/>
      <c r="AF58" s="33"/>
      <c r="AG58" s="33"/>
      <c r="AH58" s="33" t="s">
        <v>274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28">
        <f>BC59+BC61</f>
        <v>139500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f>BY59+BY61</f>
        <v>139500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 t="s">
        <v>182</v>
      </c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31"/>
    </row>
    <row r="59" spans="1:108" ht="55.5" customHeight="1">
      <c r="A59" s="34" t="s">
        <v>83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5"/>
      <c r="AB59" s="32" t="s">
        <v>5</v>
      </c>
      <c r="AC59" s="33"/>
      <c r="AD59" s="33"/>
      <c r="AE59" s="33"/>
      <c r="AF59" s="33"/>
      <c r="AG59" s="33"/>
      <c r="AH59" s="33" t="s">
        <v>275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28">
        <f>BC60</f>
        <v>139300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f>BY60</f>
        <v>139300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 t="s">
        <v>182</v>
      </c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31"/>
    </row>
    <row r="60" spans="1:108" ht="55.5" customHeight="1">
      <c r="A60" s="34" t="s">
        <v>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2" t="s">
        <v>5</v>
      </c>
      <c r="AC60" s="33"/>
      <c r="AD60" s="33"/>
      <c r="AE60" s="33"/>
      <c r="AF60" s="33"/>
      <c r="AG60" s="33"/>
      <c r="AH60" s="33" t="s">
        <v>276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28">
        <v>139300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>
        <v>139300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 t="s">
        <v>182</v>
      </c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31"/>
    </row>
    <row r="61" spans="1:108" ht="45" customHeight="1">
      <c r="A61" s="34" t="s">
        <v>85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2" t="s">
        <v>5</v>
      </c>
      <c r="AC61" s="33"/>
      <c r="AD61" s="33"/>
      <c r="AE61" s="33"/>
      <c r="AF61" s="33"/>
      <c r="AG61" s="33"/>
      <c r="AH61" s="33" t="s">
        <v>277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28">
        <v>200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>
        <f>BY62</f>
        <v>200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 t="s">
        <v>182</v>
      </c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31"/>
    </row>
    <row r="62" spans="1:108" ht="47.25" customHeight="1">
      <c r="A62" s="34" t="s">
        <v>86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2" t="s">
        <v>5</v>
      </c>
      <c r="AC62" s="33"/>
      <c r="AD62" s="33"/>
      <c r="AE62" s="33"/>
      <c r="AF62" s="33"/>
      <c r="AG62" s="33"/>
      <c r="AH62" s="33" t="s">
        <v>278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28">
        <v>200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>
        <v>200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 t="s">
        <v>182</v>
      </c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31"/>
    </row>
    <row r="63" spans="1:108" ht="13.5" customHeight="1">
      <c r="A63" s="34" t="s">
        <v>87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2" t="s">
        <v>5</v>
      </c>
      <c r="AC63" s="33"/>
      <c r="AD63" s="33"/>
      <c r="AE63" s="33"/>
      <c r="AF63" s="33"/>
      <c r="AG63" s="33"/>
      <c r="AH63" s="33" t="s">
        <v>279</v>
      </c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28">
        <f>BC64</f>
        <v>24050500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>
        <f>BY64</f>
        <v>2566873.51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>
        <f>BC63-BY63</f>
        <v>21483626.490000002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31"/>
    </row>
    <row r="64" spans="1:108" ht="35.25" customHeight="1">
      <c r="A64" s="34" t="s">
        <v>489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2" t="s">
        <v>5</v>
      </c>
      <c r="AC64" s="33"/>
      <c r="AD64" s="33"/>
      <c r="AE64" s="33"/>
      <c r="AF64" s="33"/>
      <c r="AG64" s="33"/>
      <c r="AH64" s="33" t="s">
        <v>280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28">
        <f>BC65</f>
        <v>24050500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>
        <f>BY65</f>
        <v>2566873.51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>
        <f>CO63</f>
        <v>21483626.490000002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31"/>
    </row>
    <row r="65" spans="1:108" ht="33" customHeight="1">
      <c r="A65" s="34" t="s">
        <v>488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2" t="s">
        <v>5</v>
      </c>
      <c r="AC65" s="33"/>
      <c r="AD65" s="33"/>
      <c r="AE65" s="33"/>
      <c r="AF65" s="33"/>
      <c r="AG65" s="33"/>
      <c r="AH65" s="33" t="s">
        <v>281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28">
        <v>24050500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>
        <v>2566873.51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>
        <f>CO63</f>
        <v>21483626.490000002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31"/>
    </row>
    <row r="67" spans="79:91" ht="12"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</row>
  </sheetData>
  <sheetProtection/>
  <mergeCells count="347">
    <mergeCell ref="A19:AA19"/>
    <mergeCell ref="AB19:AG19"/>
    <mergeCell ref="CO43:DD43"/>
    <mergeCell ref="AB43:AG43"/>
    <mergeCell ref="AH43:BB43"/>
    <mergeCell ref="BY19:CN19"/>
    <mergeCell ref="CO19:DD19"/>
    <mergeCell ref="AB29:AG29"/>
    <mergeCell ref="AH29:BB29"/>
    <mergeCell ref="BC29:BX29"/>
    <mergeCell ref="BY29:CN29"/>
    <mergeCell ref="CO29:DD29"/>
    <mergeCell ref="CO44:DD44"/>
    <mergeCell ref="AB44:AG44"/>
    <mergeCell ref="AH44:BB44"/>
    <mergeCell ref="BC44:BX44"/>
    <mergeCell ref="BY44:CN44"/>
    <mergeCell ref="BC42:BX42"/>
    <mergeCell ref="BY42:CN42"/>
    <mergeCell ref="AH19:BB19"/>
    <mergeCell ref="BC19:BX19"/>
    <mergeCell ref="CO42:DD42"/>
    <mergeCell ref="CO51:DD51"/>
    <mergeCell ref="A52:AA52"/>
    <mergeCell ref="AB52:AG52"/>
    <mergeCell ref="AH52:BB52"/>
    <mergeCell ref="BC52:BX52"/>
    <mergeCell ref="BY52:CN52"/>
    <mergeCell ref="CO52:DD52"/>
    <mergeCell ref="AB51:AG51"/>
    <mergeCell ref="AH51:BB51"/>
    <mergeCell ref="AH28:BB28"/>
    <mergeCell ref="BY28:CN28"/>
    <mergeCell ref="BY51:CN51"/>
    <mergeCell ref="AB50:AG50"/>
    <mergeCell ref="AH50:BB50"/>
    <mergeCell ref="BC50:BX50"/>
    <mergeCell ref="BY50:CN50"/>
    <mergeCell ref="BC43:BX43"/>
    <mergeCell ref="BY43:CN43"/>
    <mergeCell ref="AH42:BB42"/>
    <mergeCell ref="CO28:DD28"/>
    <mergeCell ref="CO31:DD31"/>
    <mergeCell ref="BC28:BX28"/>
    <mergeCell ref="BC37:BX37"/>
    <mergeCell ref="BY34:CN34"/>
    <mergeCell ref="BY35:CN35"/>
    <mergeCell ref="CO36:DD36"/>
    <mergeCell ref="BY36:CN36"/>
    <mergeCell ref="BC35:BX35"/>
    <mergeCell ref="BC30:BX30"/>
    <mergeCell ref="AB42:AG42"/>
    <mergeCell ref="BC31:BX31"/>
    <mergeCell ref="AB39:AG39"/>
    <mergeCell ref="AH39:BB39"/>
    <mergeCell ref="AH36:BB36"/>
    <mergeCell ref="BC36:BX36"/>
    <mergeCell ref="AH40:BB40"/>
    <mergeCell ref="AB34:AG34"/>
    <mergeCell ref="AH38:BB38"/>
    <mergeCell ref="AH37:BB37"/>
    <mergeCell ref="A20:AA20"/>
    <mergeCell ref="AB20:AG20"/>
    <mergeCell ref="A30:AA30"/>
    <mergeCell ref="AB30:AG30"/>
    <mergeCell ref="A27:AA27"/>
    <mergeCell ref="A28:AA28"/>
    <mergeCell ref="AB28:AG28"/>
    <mergeCell ref="A29:AA29"/>
    <mergeCell ref="A41:AA41"/>
    <mergeCell ref="A48:AA48"/>
    <mergeCell ref="A47:AA47"/>
    <mergeCell ref="A39:AA39"/>
    <mergeCell ref="A42:AA42"/>
    <mergeCell ref="A57:AA57"/>
    <mergeCell ref="A60:AA60"/>
    <mergeCell ref="A54:AA54"/>
    <mergeCell ref="A49:AA49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CO2:DD2"/>
    <mergeCell ref="BA4:BD4"/>
    <mergeCell ref="BE4:BG4"/>
    <mergeCell ref="A2:CM2"/>
    <mergeCell ref="CO3:DD3"/>
    <mergeCell ref="AK4:AZ4"/>
    <mergeCell ref="CO4:DD4"/>
    <mergeCell ref="A31:AA31"/>
    <mergeCell ref="A35:AA35"/>
    <mergeCell ref="AB35:AG35"/>
    <mergeCell ref="AB38:AG38"/>
    <mergeCell ref="A33:AA33"/>
    <mergeCell ref="A34:AA34"/>
    <mergeCell ref="AB45:AG45"/>
    <mergeCell ref="AB32:AG32"/>
    <mergeCell ref="AB36:AG36"/>
    <mergeCell ref="A14:AA14"/>
    <mergeCell ref="AB37:AG37"/>
    <mergeCell ref="AB14:AG14"/>
    <mergeCell ref="A32:AA32"/>
    <mergeCell ref="A16:AA16"/>
    <mergeCell ref="A21:AA21"/>
    <mergeCell ref="A23:AA23"/>
    <mergeCell ref="AB18:AG18"/>
    <mergeCell ref="AH20:BB20"/>
    <mergeCell ref="AH31:BB31"/>
    <mergeCell ref="AH30:BB30"/>
    <mergeCell ref="AB27:AG27"/>
    <mergeCell ref="AH27:BB27"/>
    <mergeCell ref="AH24:BB24"/>
    <mergeCell ref="AB21:AG21"/>
    <mergeCell ref="AH21:BB21"/>
    <mergeCell ref="AH25:BB25"/>
    <mergeCell ref="AB17:AG17"/>
    <mergeCell ref="AB16:AG16"/>
    <mergeCell ref="BC16:BX16"/>
    <mergeCell ref="AH16:BB16"/>
    <mergeCell ref="BC17:BX17"/>
    <mergeCell ref="AH17:BB17"/>
    <mergeCell ref="AH35:BB35"/>
    <mergeCell ref="AH34:BB34"/>
    <mergeCell ref="BC34:BX34"/>
    <mergeCell ref="AH33:BB33"/>
    <mergeCell ref="BC33:BX33"/>
    <mergeCell ref="BY14:CN14"/>
    <mergeCell ref="BC18:BX18"/>
    <mergeCell ref="BY16:CN16"/>
    <mergeCell ref="AH32:BB32"/>
    <mergeCell ref="BC32:BX32"/>
    <mergeCell ref="BC20:BX20"/>
    <mergeCell ref="BC15:BX15"/>
    <mergeCell ref="AH18:BB18"/>
    <mergeCell ref="BY27:CN27"/>
    <mergeCell ref="BC27:BX27"/>
    <mergeCell ref="CO33:DD33"/>
    <mergeCell ref="BY32:CN32"/>
    <mergeCell ref="BY33:CN33"/>
    <mergeCell ref="BY20:CN20"/>
    <mergeCell ref="CO20:DD20"/>
    <mergeCell ref="BY30:CN30"/>
    <mergeCell ref="CO30:DD30"/>
    <mergeCell ref="BY31:CN31"/>
    <mergeCell ref="CO32:DD32"/>
    <mergeCell ref="CO27:DD27"/>
    <mergeCell ref="CO11:DD11"/>
    <mergeCell ref="CO8:DD8"/>
    <mergeCell ref="CO9:DD9"/>
    <mergeCell ref="BY12:CN12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CO45:DD45"/>
    <mergeCell ref="AB57:AG57"/>
    <mergeCell ref="CO54:DD54"/>
    <mergeCell ref="BC54:BX54"/>
    <mergeCell ref="BY54:CN54"/>
    <mergeCell ref="AB56:AG56"/>
    <mergeCell ref="AB55:AG55"/>
    <mergeCell ref="AB54:AG54"/>
    <mergeCell ref="BY56:CN56"/>
    <mergeCell ref="AB49:AG49"/>
    <mergeCell ref="BC64:BX64"/>
    <mergeCell ref="BC59:BX59"/>
    <mergeCell ref="BC63:BX63"/>
    <mergeCell ref="BC47:BX47"/>
    <mergeCell ref="BC48:BX48"/>
    <mergeCell ref="BC51:BX51"/>
    <mergeCell ref="BC49:BX49"/>
    <mergeCell ref="AB58:AG58"/>
    <mergeCell ref="AH58:BB58"/>
    <mergeCell ref="AB59:AG59"/>
    <mergeCell ref="AB62:AG62"/>
    <mergeCell ref="AB61:AG61"/>
    <mergeCell ref="AB60:AG60"/>
    <mergeCell ref="AH59:BB59"/>
    <mergeCell ref="CO60:DD60"/>
    <mergeCell ref="BY61:CN61"/>
    <mergeCell ref="AH45:BB45"/>
    <mergeCell ref="AH46:BB46"/>
    <mergeCell ref="BY57:CN57"/>
    <mergeCell ref="AH57:BB57"/>
    <mergeCell ref="AH61:BB61"/>
    <mergeCell ref="AH60:BB60"/>
    <mergeCell ref="AH54:BB54"/>
    <mergeCell ref="AH48:BB48"/>
    <mergeCell ref="BY62:CN62"/>
    <mergeCell ref="BY60:CN60"/>
    <mergeCell ref="BC60:BX60"/>
    <mergeCell ref="CO57:DD57"/>
    <mergeCell ref="BC62:BX62"/>
    <mergeCell ref="BC61:BX61"/>
    <mergeCell ref="BC58:BX58"/>
    <mergeCell ref="BC57:BX57"/>
    <mergeCell ref="CO61:DD61"/>
    <mergeCell ref="BY58:CN58"/>
    <mergeCell ref="AB63:AG63"/>
    <mergeCell ref="AH63:BB63"/>
    <mergeCell ref="AB64:AG64"/>
    <mergeCell ref="AH64:BB64"/>
    <mergeCell ref="BY65:CN65"/>
    <mergeCell ref="BC65:BX65"/>
    <mergeCell ref="AB65:AG65"/>
    <mergeCell ref="AH65:BB65"/>
    <mergeCell ref="AB46:AG46"/>
    <mergeCell ref="AB48:AG48"/>
    <mergeCell ref="CA67:CM67"/>
    <mergeCell ref="CO64:DD64"/>
    <mergeCell ref="BY64:CN64"/>
    <mergeCell ref="AH62:BB62"/>
    <mergeCell ref="CO65:DD65"/>
    <mergeCell ref="CO62:DD62"/>
    <mergeCell ref="BY63:CN63"/>
    <mergeCell ref="CO63:DD63"/>
    <mergeCell ref="AB53:AG53"/>
    <mergeCell ref="AH53:BB53"/>
    <mergeCell ref="BC53:BX53"/>
    <mergeCell ref="AH47:BB47"/>
    <mergeCell ref="AB47:AG47"/>
    <mergeCell ref="AH49:BB49"/>
    <mergeCell ref="CO58:DD58"/>
    <mergeCell ref="BY59:CN59"/>
    <mergeCell ref="CO59:DD59"/>
    <mergeCell ref="AH55:BB55"/>
    <mergeCell ref="CO56:DD56"/>
    <mergeCell ref="AH56:BB56"/>
    <mergeCell ref="BC56:BX56"/>
    <mergeCell ref="BY55:CN55"/>
    <mergeCell ref="CO55:DD55"/>
    <mergeCell ref="BC55:BX55"/>
    <mergeCell ref="BY45:CN45"/>
    <mergeCell ref="BC45:BX45"/>
    <mergeCell ref="BC46:BX46"/>
    <mergeCell ref="BY46:CN4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BY25:CN25"/>
    <mergeCell ref="CO25:DD25"/>
    <mergeCell ref="A26:AA26"/>
    <mergeCell ref="AB26:AG26"/>
    <mergeCell ref="AH26:BB26"/>
    <mergeCell ref="BC26:BX26"/>
    <mergeCell ref="BY26:CN26"/>
    <mergeCell ref="CO26:DD26"/>
    <mergeCell ref="A25:AA25"/>
    <mergeCell ref="AB25:AG25"/>
    <mergeCell ref="BC25:BX25"/>
    <mergeCell ref="CO24:DD24"/>
    <mergeCell ref="A22:AA22"/>
    <mergeCell ref="AB22:AG22"/>
    <mergeCell ref="AH22:BB22"/>
    <mergeCell ref="BC22:BX22"/>
    <mergeCell ref="BY22:CN22"/>
    <mergeCell ref="CO22:DD22"/>
    <mergeCell ref="A24:AA24"/>
    <mergeCell ref="AB24:AG24"/>
    <mergeCell ref="BC24:BX24"/>
    <mergeCell ref="BC21:BX21"/>
    <mergeCell ref="CO41:DD41"/>
    <mergeCell ref="AB41:AG41"/>
    <mergeCell ref="AH41:BB41"/>
    <mergeCell ref="BC41:BX41"/>
    <mergeCell ref="BY41:CN41"/>
    <mergeCell ref="AB23:AG23"/>
    <mergeCell ref="AH23:BB23"/>
    <mergeCell ref="BC23:BX23"/>
    <mergeCell ref="BY13:CN13"/>
    <mergeCell ref="CO18:DD18"/>
    <mergeCell ref="BY18:CN18"/>
    <mergeCell ref="BY24:CN24"/>
    <mergeCell ref="BY23:CN23"/>
    <mergeCell ref="CO23:DD23"/>
    <mergeCell ref="BY21:CN21"/>
    <mergeCell ref="CO21:DD21"/>
    <mergeCell ref="BY17:CN17"/>
    <mergeCell ref="BY15:CN15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35"/>
  <sheetViews>
    <sheetView zoomScaleSheetLayoutView="100" zoomScalePageLayoutView="0" workbookViewId="0" topLeftCell="A1">
      <selection activeCell="A25" sqref="A25:AA25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76"/>
      <c r="AB3" s="54" t="s">
        <v>1</v>
      </c>
      <c r="AC3" s="107"/>
      <c r="AD3" s="107"/>
      <c r="AE3" s="107"/>
      <c r="AF3" s="107"/>
      <c r="AG3" s="76"/>
      <c r="AH3" s="54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7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112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78"/>
      <c r="AB4" s="108">
        <v>2</v>
      </c>
      <c r="AC4" s="109"/>
      <c r="AD4" s="109"/>
      <c r="AE4" s="109"/>
      <c r="AF4" s="109"/>
      <c r="AG4" s="110"/>
      <c r="AH4" s="108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1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08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4" t="s">
        <v>15</v>
      </c>
      <c r="AC5" s="105"/>
      <c r="AD5" s="105"/>
      <c r="AE5" s="105"/>
      <c r="AF5" s="105"/>
      <c r="AG5" s="106"/>
      <c r="AH5" s="111" t="s">
        <v>6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6"/>
      <c r="BC5" s="27">
        <f>BC7+BC107+BC126+BC146+BC183+BC254+BC319+BC308</f>
        <v>33915600</v>
      </c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>
        <f>BY7+BY126+BY183+BY107++BY254+BY309+BY146</f>
        <v>3096517.2199999997</v>
      </c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>
        <f>BC5-BY5</f>
        <v>30819082.78</v>
      </c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ht="13.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  <c r="AB6" s="121"/>
      <c r="AC6" s="119"/>
      <c r="AD6" s="119"/>
      <c r="AE6" s="119"/>
      <c r="AF6" s="119"/>
      <c r="AG6" s="120"/>
      <c r="AH6" s="118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40"/>
    </row>
    <row r="7" spans="1:108" ht="15" customHeight="1">
      <c r="A7" s="61" t="s">
        <v>88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113" t="s">
        <v>15</v>
      </c>
      <c r="AC7" s="72"/>
      <c r="AD7" s="72"/>
      <c r="AE7" s="72"/>
      <c r="AF7" s="72"/>
      <c r="AG7" s="114"/>
      <c r="AH7" s="115" t="s">
        <v>89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114"/>
      <c r="BC7" s="41">
        <f>BC8+BC22+BC91+BC77+BC84</f>
        <v>3428900</v>
      </c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>
        <f>BY8+BY22+BY91</f>
        <v>1569084.5</v>
      </c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>
        <f>BC7-BY7</f>
        <v>1859815.5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45.75" customHeight="1">
      <c r="A8" s="34" t="s">
        <v>90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87" t="s">
        <v>15</v>
      </c>
      <c r="AC8" s="85"/>
      <c r="AD8" s="85"/>
      <c r="AE8" s="85"/>
      <c r="AF8" s="85"/>
      <c r="AG8" s="86"/>
      <c r="AH8" s="84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28">
        <f>BC9</f>
        <v>651300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>
        <f>BY10</f>
        <v>292208.68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>
        <f>BC8-BY8</f>
        <v>359091.32</v>
      </c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30"/>
    </row>
    <row r="9" spans="1:108" ht="24" customHeight="1">
      <c r="A9" s="34" t="s">
        <v>226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87" t="s">
        <v>15</v>
      </c>
      <c r="AC9" s="85"/>
      <c r="AD9" s="85"/>
      <c r="AE9" s="85"/>
      <c r="AF9" s="85"/>
      <c r="AG9" s="86"/>
      <c r="AH9" s="84" t="s">
        <v>227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28">
        <f>BC10</f>
        <v>651300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>
        <f>BY10</f>
        <v>292208.68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>
        <f aca="true" t="shared" si="0" ref="CO9:CO16">BC9-BY9</f>
        <v>359091.32</v>
      </c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30"/>
    </row>
    <row r="10" spans="1:108" ht="21.75" customHeight="1">
      <c r="A10" s="34" t="s">
        <v>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87" t="s">
        <v>15</v>
      </c>
      <c r="AC10" s="85"/>
      <c r="AD10" s="85"/>
      <c r="AE10" s="85"/>
      <c r="AF10" s="85"/>
      <c r="AG10" s="86"/>
      <c r="AH10" s="84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28">
        <f>BC12+BC17</f>
        <v>651300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>
        <f>BY12</f>
        <v>292208.68</v>
      </c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>
        <f t="shared" si="0"/>
        <v>359091.32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30"/>
    </row>
    <row r="11" spans="1:108" ht="35.25" customHeight="1">
      <c r="A11" s="34" t="s">
        <v>567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87" t="s">
        <v>15</v>
      </c>
      <c r="AC11" s="85"/>
      <c r="AD11" s="85"/>
      <c r="AE11" s="85"/>
      <c r="AF11" s="85"/>
      <c r="AG11" s="86"/>
      <c r="AH11" s="84" t="s">
        <v>590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28">
        <f>BC10</f>
        <v>651300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>
        <f>BY10</f>
        <v>292208.68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>
        <f>BC11-BY11</f>
        <v>359091.32</v>
      </c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30"/>
    </row>
    <row r="12" spans="1:108" ht="24" customHeight="1">
      <c r="A12" s="34" t="s">
        <v>327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87" t="s">
        <v>15</v>
      </c>
      <c r="AC12" s="85"/>
      <c r="AD12" s="85"/>
      <c r="AE12" s="85"/>
      <c r="AF12" s="85"/>
      <c r="AG12" s="86"/>
      <c r="AH12" s="84" t="s">
        <v>328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28">
        <f>BC13</f>
        <v>628500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>
        <f>BY14</f>
        <v>292208.68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>
        <f t="shared" si="0"/>
        <v>336291.32</v>
      </c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30"/>
    </row>
    <row r="13" spans="1:108" ht="15.75" customHeight="1">
      <c r="A13" s="34" t="s">
        <v>211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87" t="s">
        <v>15</v>
      </c>
      <c r="AC13" s="85"/>
      <c r="AD13" s="85"/>
      <c r="AE13" s="85"/>
      <c r="AF13" s="85"/>
      <c r="AG13" s="86"/>
      <c r="AH13" s="84" t="s">
        <v>329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28">
        <f>BC14</f>
        <v>628500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>
        <f>BY14</f>
        <v>292208.68</v>
      </c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>
        <f t="shared" si="0"/>
        <v>336291.32</v>
      </c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22.5" customHeight="1">
      <c r="A14" s="34" t="s">
        <v>94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87" t="s">
        <v>15</v>
      </c>
      <c r="AC14" s="85"/>
      <c r="AD14" s="85"/>
      <c r="AE14" s="85"/>
      <c r="AF14" s="85"/>
      <c r="AG14" s="86"/>
      <c r="AH14" s="84" t="s">
        <v>330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28">
        <f>BC15+BC16</f>
        <v>628500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>
        <f>BY15+BY16</f>
        <v>292208.68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>
        <f t="shared" si="0"/>
        <v>336291.32</v>
      </c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ht="13.5" customHeight="1">
      <c r="A15" s="34" t="s">
        <v>95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87" t="s">
        <v>15</v>
      </c>
      <c r="AC15" s="85"/>
      <c r="AD15" s="85"/>
      <c r="AE15" s="85"/>
      <c r="AF15" s="85"/>
      <c r="AG15" s="86"/>
      <c r="AH15" s="84" t="s">
        <v>295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28">
        <v>468000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>
        <v>230134.15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>
        <f t="shared" si="0"/>
        <v>237865.85</v>
      </c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24" customHeight="1">
      <c r="A16" s="34" t="s">
        <v>97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87" t="s">
        <v>15</v>
      </c>
      <c r="AC16" s="85"/>
      <c r="AD16" s="85"/>
      <c r="AE16" s="85"/>
      <c r="AF16" s="85"/>
      <c r="AG16" s="86"/>
      <c r="AH16" s="84" t="s">
        <v>331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28">
        <v>160500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>
        <v>62074.53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>
        <f t="shared" si="0"/>
        <v>98425.47</v>
      </c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ht="23.25" customHeight="1">
      <c r="A17" s="34" t="s">
        <v>332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87" t="s">
        <v>15</v>
      </c>
      <c r="AC17" s="85"/>
      <c r="AD17" s="85"/>
      <c r="AE17" s="85"/>
      <c r="AF17" s="85"/>
      <c r="AG17" s="86"/>
      <c r="AH17" s="84" t="s">
        <v>333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28">
        <f>BC18</f>
        <v>22800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 t="str">
        <f>BY18</f>
        <v>-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>
        <f>BC17</f>
        <v>22800</v>
      </c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ht="15.75" customHeight="1">
      <c r="A18" s="34" t="s">
        <v>211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87" t="s">
        <v>15</v>
      </c>
      <c r="AC18" s="85"/>
      <c r="AD18" s="85"/>
      <c r="AE18" s="85"/>
      <c r="AF18" s="85"/>
      <c r="AG18" s="86"/>
      <c r="AH18" s="84" t="s">
        <v>334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28">
        <f>BC19</f>
        <v>22800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 t="str">
        <f>BY19</f>
        <v>-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>
        <f>BC18</f>
        <v>22800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ht="22.5" customHeight="1">
      <c r="A19" s="34" t="s">
        <v>94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87" t="s">
        <v>15</v>
      </c>
      <c r="AC19" s="85"/>
      <c r="AD19" s="85"/>
      <c r="AE19" s="85"/>
      <c r="AF19" s="85"/>
      <c r="AG19" s="86"/>
      <c r="AH19" s="84" t="s">
        <v>335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28">
        <f>BC20+BC21</f>
        <v>22800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 t="s">
        <v>182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>
        <f>BC19</f>
        <v>22800</v>
      </c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ht="13.5" customHeight="1">
      <c r="A20" s="34" t="s">
        <v>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87" t="s">
        <v>15</v>
      </c>
      <c r="AC20" s="85"/>
      <c r="AD20" s="85"/>
      <c r="AE20" s="85"/>
      <c r="AF20" s="85"/>
      <c r="AG20" s="86"/>
      <c r="AH20" s="84" t="s">
        <v>336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28">
        <v>17300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 t="s">
        <v>182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>
        <f>BC20</f>
        <v>17300</v>
      </c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ht="24" customHeight="1">
      <c r="A21" s="34" t="s">
        <v>97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87" t="s">
        <v>15</v>
      </c>
      <c r="AC21" s="85"/>
      <c r="AD21" s="85"/>
      <c r="AE21" s="85"/>
      <c r="AF21" s="85"/>
      <c r="AG21" s="86"/>
      <c r="AH21" s="84" t="s">
        <v>599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28">
        <v>5500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 t="s">
        <v>182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>
        <f>BC21</f>
        <v>5500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ht="69.75" customHeight="1">
      <c r="A22" s="34" t="s">
        <v>98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87" t="s">
        <v>15</v>
      </c>
      <c r="AC22" s="85"/>
      <c r="AD22" s="85"/>
      <c r="AE22" s="85"/>
      <c r="AF22" s="85"/>
      <c r="AG22" s="86"/>
      <c r="AH22" s="84" t="s">
        <v>99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28">
        <f>BC23+BC63</f>
        <v>2531400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BY23+BY63</f>
        <v>1240875.82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>
        <f>BC22-BY22</f>
        <v>1290524.18</v>
      </c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ht="57" customHeight="1">
      <c r="A23" s="34" t="s">
        <v>229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87" t="s">
        <v>15</v>
      </c>
      <c r="AC23" s="85"/>
      <c r="AD23" s="85"/>
      <c r="AE23" s="85"/>
      <c r="AF23" s="85"/>
      <c r="AG23" s="86"/>
      <c r="AH23" s="84" t="s">
        <v>228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8">
        <f>BC24</f>
        <v>2492900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f>BY24</f>
        <v>1222775.82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>
        <f aca="true" t="shared" si="1" ref="CO23:CO31">BC23-BY23</f>
        <v>1270124.18</v>
      </c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ht="13.5" customHeight="1">
      <c r="A24" s="34" t="s">
        <v>100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87" t="s">
        <v>15</v>
      </c>
      <c r="AC24" s="85"/>
      <c r="AD24" s="85"/>
      <c r="AE24" s="85"/>
      <c r="AF24" s="85"/>
      <c r="AG24" s="86"/>
      <c r="AH24" s="84" t="s">
        <v>101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28">
        <f>BC28+BC33+BC40+BC45+BC52+BC57+BC60</f>
        <v>2492900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BY25+BY37+BY55</f>
        <v>1222775.82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>
        <f t="shared" si="1"/>
        <v>1270124.18</v>
      </c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ht="91.5" customHeight="1">
      <c r="A25" s="34" t="s">
        <v>589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87" t="s">
        <v>15</v>
      </c>
      <c r="AC25" s="85"/>
      <c r="AD25" s="85"/>
      <c r="AE25" s="85"/>
      <c r="AF25" s="85"/>
      <c r="AG25" s="86"/>
      <c r="AH25" s="84" t="s">
        <v>588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28">
        <f>BC26</f>
        <v>2193400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BY26</f>
        <v>1038490.51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>
        <f t="shared" si="1"/>
        <v>1154909.49</v>
      </c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ht="36" customHeight="1">
      <c r="A26" s="34" t="s">
        <v>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87" t="s">
        <v>15</v>
      </c>
      <c r="AC26" s="85"/>
      <c r="AD26" s="85"/>
      <c r="AE26" s="85"/>
      <c r="AF26" s="85"/>
      <c r="AG26" s="86"/>
      <c r="AH26" s="84" t="s">
        <v>587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28">
        <f>BC27+BC32</f>
        <v>2193400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f>BY27+BY32</f>
        <v>1038490.51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>
        <f>BC26-BY26</f>
        <v>1154909.49</v>
      </c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ht="24" customHeight="1">
      <c r="A27" s="34" t="s">
        <v>327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87" t="s">
        <v>15</v>
      </c>
      <c r="AC27" s="85"/>
      <c r="AD27" s="85"/>
      <c r="AE27" s="85"/>
      <c r="AF27" s="85"/>
      <c r="AG27" s="86"/>
      <c r="AH27" s="84" t="s">
        <v>337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28">
        <f>BC28</f>
        <v>2113000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BY28</f>
        <v>1019218.31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>
        <f t="shared" si="1"/>
        <v>1093781.69</v>
      </c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ht="14.25" customHeight="1">
      <c r="A28" s="34" t="s">
        <v>211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87" t="s">
        <v>15</v>
      </c>
      <c r="AC28" s="85"/>
      <c r="AD28" s="85"/>
      <c r="AE28" s="85"/>
      <c r="AF28" s="85"/>
      <c r="AG28" s="86"/>
      <c r="AH28" s="84" t="s">
        <v>338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28">
        <f>BC29</f>
        <v>2113000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f>BY29</f>
        <v>1019218.31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>
        <f t="shared" si="1"/>
        <v>1093781.69</v>
      </c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ht="23.25" customHeight="1">
      <c r="A29" s="34" t="s">
        <v>94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87" t="s">
        <v>15</v>
      </c>
      <c r="AC29" s="85"/>
      <c r="AD29" s="85"/>
      <c r="AE29" s="85"/>
      <c r="AF29" s="85"/>
      <c r="AG29" s="86"/>
      <c r="AH29" s="84" t="s">
        <v>339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28">
        <f>BC30+BC31</f>
        <v>2113000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f>BY30+BY31</f>
        <v>1019218.31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>
        <f t="shared" si="1"/>
        <v>1093781.69</v>
      </c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ht="13.5" customHeight="1">
      <c r="A30" s="34" t="s">
        <v>95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87" t="s">
        <v>15</v>
      </c>
      <c r="AC30" s="85"/>
      <c r="AD30" s="85"/>
      <c r="AE30" s="85"/>
      <c r="AF30" s="85"/>
      <c r="AG30" s="86"/>
      <c r="AH30" s="84" t="s">
        <v>294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28">
        <v>1574300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v>791861.78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>
        <f t="shared" si="1"/>
        <v>782438.22</v>
      </c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ht="24" customHeight="1">
      <c r="A31" s="34" t="s">
        <v>97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87" t="s">
        <v>15</v>
      </c>
      <c r="AC31" s="85"/>
      <c r="AD31" s="85"/>
      <c r="AE31" s="85"/>
      <c r="AF31" s="85"/>
      <c r="AG31" s="86"/>
      <c r="AH31" s="84" t="s">
        <v>340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28">
        <v>538700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v>227356.53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>
        <f t="shared" si="1"/>
        <v>311343.47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ht="22.5" customHeight="1">
      <c r="A32" s="34" t="s">
        <v>332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87" t="s">
        <v>15</v>
      </c>
      <c r="AC32" s="85"/>
      <c r="AD32" s="85"/>
      <c r="AE32" s="85"/>
      <c r="AF32" s="85"/>
      <c r="AG32" s="86"/>
      <c r="AH32" s="84" t="s">
        <v>341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28">
        <f>BC33</f>
        <v>80400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f>BY33</f>
        <v>19272.2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>
        <f>BC32-BY32</f>
        <v>61127.8</v>
      </c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ht="14.25" customHeight="1">
      <c r="A33" s="34" t="s">
        <v>211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87" t="s">
        <v>15</v>
      </c>
      <c r="AC33" s="85"/>
      <c r="AD33" s="85"/>
      <c r="AE33" s="85"/>
      <c r="AF33" s="85"/>
      <c r="AG33" s="86"/>
      <c r="AH33" s="84" t="s">
        <v>342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28">
        <f>BC34+BC36</f>
        <v>80400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f>BY34</f>
        <v>19272.2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>
        <f>BC33-BY33</f>
        <v>61127.8</v>
      </c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</row>
    <row r="34" spans="1:108" ht="24.75" customHeight="1">
      <c r="A34" s="34" t="s">
        <v>94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87" t="s">
        <v>15</v>
      </c>
      <c r="AC34" s="85"/>
      <c r="AD34" s="85"/>
      <c r="AE34" s="85"/>
      <c r="AF34" s="85"/>
      <c r="AG34" s="86"/>
      <c r="AH34" s="84" t="s">
        <v>343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28">
        <f>BC35</f>
        <v>61700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>
        <f>BY35</f>
        <v>19272.2</v>
      </c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>
        <f>BC34-BY34</f>
        <v>42427.8</v>
      </c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</row>
    <row r="35" spans="1:108" ht="13.5" customHeight="1">
      <c r="A35" s="34" t="s">
        <v>96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87" t="s">
        <v>15</v>
      </c>
      <c r="AC35" s="85"/>
      <c r="AD35" s="85"/>
      <c r="AE35" s="85"/>
      <c r="AF35" s="85"/>
      <c r="AG35" s="86"/>
      <c r="AH35" s="84" t="s">
        <v>344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28">
        <v>61700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v>19272.2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>
        <f>BC35-BY35</f>
        <v>42427.8</v>
      </c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</row>
    <row r="36" spans="1:108" ht="23.25" customHeight="1">
      <c r="A36" s="34" t="s">
        <v>97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  <c r="AB36" s="87" t="s">
        <v>15</v>
      </c>
      <c r="AC36" s="85"/>
      <c r="AD36" s="85"/>
      <c r="AE36" s="85"/>
      <c r="AF36" s="85"/>
      <c r="AG36" s="86"/>
      <c r="AH36" s="84" t="s">
        <v>598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28">
        <v>18700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 t="s">
        <v>182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>
        <f>BC36</f>
        <v>18700</v>
      </c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ht="33" customHeight="1">
      <c r="A37" s="34" t="s">
        <v>530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  <c r="AB37" s="87" t="s">
        <v>15</v>
      </c>
      <c r="AC37" s="85"/>
      <c r="AD37" s="85"/>
      <c r="AE37" s="85"/>
      <c r="AF37" s="85"/>
      <c r="AG37" s="86"/>
      <c r="AH37" s="84" t="s">
        <v>586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28">
        <f>BC38</f>
        <v>279600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f>BY38</f>
        <v>173050.79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>
        <f>BC37-BY37</f>
        <v>106549.20999999999</v>
      </c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</row>
    <row r="38" spans="1:108" ht="33" customHeight="1">
      <c r="A38" s="34" t="s">
        <v>515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  <c r="AB38" s="87" t="s">
        <v>15</v>
      </c>
      <c r="AC38" s="85"/>
      <c r="AD38" s="85"/>
      <c r="AE38" s="85"/>
      <c r="AF38" s="85"/>
      <c r="AG38" s="86"/>
      <c r="AH38" s="84" t="s">
        <v>585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28">
        <f>BC39+BC44</f>
        <v>279600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f>BY39+BY44</f>
        <v>173050.79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>
        <f>BC38-BY38</f>
        <v>106549.20999999999</v>
      </c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ht="33" customHeight="1">
      <c r="A39" s="34" t="s">
        <v>317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87" t="s">
        <v>15</v>
      </c>
      <c r="AC39" s="85"/>
      <c r="AD39" s="85"/>
      <c r="AE39" s="85"/>
      <c r="AF39" s="85"/>
      <c r="AG39" s="86"/>
      <c r="AH39" s="84" t="s">
        <v>345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8">
        <f>BC40</f>
        <v>66600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f>BY40</f>
        <v>44815.54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>
        <f>BC39-BY39</f>
        <v>21784.46</v>
      </c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ht="13.5" customHeight="1">
      <c r="A40" s="34" t="s">
        <v>211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5"/>
      <c r="AB40" s="87" t="s">
        <v>15</v>
      </c>
      <c r="AC40" s="85"/>
      <c r="AD40" s="85"/>
      <c r="AE40" s="85"/>
      <c r="AF40" s="85"/>
      <c r="AG40" s="86"/>
      <c r="AH40" s="84" t="s">
        <v>346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88">
        <f>BC41</f>
        <v>66600</v>
      </c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90"/>
      <c r="BY40" s="88">
        <f>BY41</f>
        <v>44815.54</v>
      </c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90"/>
      <c r="CO40" s="28">
        <f aca="true" t="shared" si="2" ref="CO40:CO49">BC40-BY40</f>
        <v>21784.46</v>
      </c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ht="13.5" customHeight="1">
      <c r="A41" s="34" t="s">
        <v>102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87" t="s">
        <v>15</v>
      </c>
      <c r="AC41" s="85"/>
      <c r="AD41" s="85"/>
      <c r="AE41" s="85"/>
      <c r="AF41" s="85"/>
      <c r="AG41" s="86"/>
      <c r="AH41" s="84" t="s">
        <v>347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88">
        <f>BC43+BC42</f>
        <v>66600</v>
      </c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f>BY43</f>
        <v>44815.54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90"/>
      <c r="CO41" s="28">
        <f t="shared" si="2"/>
        <v>21784.46</v>
      </c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1:108" ht="13.5" customHeight="1">
      <c r="A42" s="34" t="s">
        <v>103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87" t="s">
        <v>15</v>
      </c>
      <c r="AC42" s="85"/>
      <c r="AD42" s="85"/>
      <c r="AE42" s="85"/>
      <c r="AF42" s="85"/>
      <c r="AG42" s="86"/>
      <c r="AH42" s="84" t="s">
        <v>597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28">
        <v>5000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 t="s">
        <v>182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>
        <f>BC42</f>
        <v>5000</v>
      </c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ht="13.5" customHeight="1">
      <c r="A43" s="34" t="s">
        <v>107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87" t="s">
        <v>15</v>
      </c>
      <c r="AC43" s="85"/>
      <c r="AD43" s="85"/>
      <c r="AE43" s="85"/>
      <c r="AF43" s="85"/>
      <c r="AG43" s="86"/>
      <c r="AH43" s="84" t="s">
        <v>293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8">
        <v>61600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v>44815.54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>
        <f t="shared" si="2"/>
        <v>16784.46</v>
      </c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</row>
    <row r="44" spans="1:108" ht="33" customHeight="1">
      <c r="A44" s="34" t="s">
        <v>317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87" t="s">
        <v>15</v>
      </c>
      <c r="AC44" s="85"/>
      <c r="AD44" s="85"/>
      <c r="AE44" s="85"/>
      <c r="AF44" s="85"/>
      <c r="AG44" s="86"/>
      <c r="AH44" s="84" t="s">
        <v>348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28">
        <f>BC45+BC52</f>
        <v>213000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f>BY45+BY52</f>
        <v>128235.25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f t="shared" si="2"/>
        <v>84764.75</v>
      </c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</row>
    <row r="45" spans="1:108" ht="13.5" customHeight="1">
      <c r="A45" s="34" t="s">
        <v>211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87" t="s">
        <v>15</v>
      </c>
      <c r="AC45" s="85"/>
      <c r="AD45" s="85"/>
      <c r="AE45" s="85"/>
      <c r="AF45" s="85"/>
      <c r="AG45" s="86"/>
      <c r="AH45" s="84" t="s">
        <v>349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88">
        <f>BC46</f>
        <v>118400</v>
      </c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90"/>
      <c r="BY45" s="88">
        <f>BY46</f>
        <v>57091.5</v>
      </c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90"/>
      <c r="CO45" s="28">
        <f t="shared" si="2"/>
        <v>61308.5</v>
      </c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</row>
    <row r="46" spans="1:108" ht="13.5" customHeight="1">
      <c r="A46" s="34" t="s">
        <v>102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87" t="s">
        <v>15</v>
      </c>
      <c r="AC46" s="85"/>
      <c r="AD46" s="85"/>
      <c r="AE46" s="85"/>
      <c r="AF46" s="85"/>
      <c r="AG46" s="86"/>
      <c r="AH46" s="84" t="s">
        <v>350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88">
        <f>BC47+BC48+BC49+BC50+BC51</f>
        <v>118400</v>
      </c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90"/>
      <c r="BY46" s="88">
        <f>BY47+BY48+BY49+BY50+BY51</f>
        <v>57091.5</v>
      </c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90"/>
      <c r="CO46" s="28">
        <f t="shared" si="2"/>
        <v>61308.5</v>
      </c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</row>
    <row r="47" spans="1:108" ht="13.5" customHeight="1">
      <c r="A47" s="34" t="s">
        <v>103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87" t="s">
        <v>15</v>
      </c>
      <c r="AC47" s="85"/>
      <c r="AD47" s="85"/>
      <c r="AE47" s="85"/>
      <c r="AF47" s="85"/>
      <c r="AG47" s="86"/>
      <c r="AH47" s="84" t="s">
        <v>292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28">
        <v>20000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>
        <v>6815.11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>
        <f t="shared" si="2"/>
        <v>13184.89</v>
      </c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</row>
    <row r="48" spans="1:108" ht="13.5" customHeight="1">
      <c r="A48" s="34" t="s">
        <v>104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87" t="s">
        <v>15</v>
      </c>
      <c r="AC48" s="85"/>
      <c r="AD48" s="85"/>
      <c r="AE48" s="85"/>
      <c r="AF48" s="85"/>
      <c r="AG48" s="86"/>
      <c r="AH48" s="84" t="s">
        <v>291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8">
        <v>10000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>
        <v>6079.5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>
        <f t="shared" si="2"/>
        <v>3920.5</v>
      </c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</row>
    <row r="49" spans="1:108" ht="13.5" customHeight="1">
      <c r="A49" s="34" t="s">
        <v>105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87" t="s">
        <v>15</v>
      </c>
      <c r="AC49" s="85"/>
      <c r="AD49" s="85"/>
      <c r="AE49" s="85"/>
      <c r="AF49" s="85"/>
      <c r="AG49" s="86"/>
      <c r="AH49" s="84" t="s">
        <v>290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8">
        <v>50500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>
        <v>25049.19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>
        <f t="shared" si="2"/>
        <v>25450.81</v>
      </c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ht="23.25" customHeight="1">
      <c r="A50" s="34" t="s">
        <v>106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87" t="s">
        <v>15</v>
      </c>
      <c r="AC50" s="85"/>
      <c r="AD50" s="85"/>
      <c r="AE50" s="85"/>
      <c r="AF50" s="85"/>
      <c r="AG50" s="86"/>
      <c r="AH50" s="84" t="s">
        <v>351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28">
        <v>18000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v>15950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>
        <f>BC50-BY50</f>
        <v>2050</v>
      </c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</row>
    <row r="51" spans="1:108" ht="13.5" customHeight="1">
      <c r="A51" s="34" t="s">
        <v>107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87" t="s">
        <v>15</v>
      </c>
      <c r="AC51" s="85"/>
      <c r="AD51" s="85"/>
      <c r="AE51" s="85"/>
      <c r="AF51" s="85"/>
      <c r="AG51" s="86"/>
      <c r="AH51" s="84" t="s">
        <v>352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28">
        <v>19900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v>3197.7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>
        <f>BC51</f>
        <v>19900</v>
      </c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</row>
    <row r="52" spans="1:108" ht="22.5" customHeight="1">
      <c r="A52" s="34" t="s">
        <v>212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87" t="s">
        <v>15</v>
      </c>
      <c r="AC52" s="85"/>
      <c r="AD52" s="85"/>
      <c r="AE52" s="85"/>
      <c r="AF52" s="85"/>
      <c r="AG52" s="86"/>
      <c r="AH52" s="84" t="s">
        <v>353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28">
        <f>BC54+BC53</f>
        <v>94600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>
        <f>BY54+BY53</f>
        <v>71143.75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>
        <f>BC52-BY52</f>
        <v>23456.25</v>
      </c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0"/>
    </row>
    <row r="53" spans="1:108" ht="22.5" customHeight="1">
      <c r="A53" s="34" t="s">
        <v>223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87" t="s">
        <v>15</v>
      </c>
      <c r="AC53" s="85"/>
      <c r="AD53" s="85"/>
      <c r="AE53" s="85"/>
      <c r="AF53" s="85"/>
      <c r="AG53" s="86"/>
      <c r="AH53" s="84" t="s">
        <v>505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8">
        <v>17500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>
        <v>17500</v>
      </c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 t="s">
        <v>182</v>
      </c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</row>
    <row r="54" spans="1:108" ht="22.5" customHeight="1">
      <c r="A54" s="34" t="s">
        <v>109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87" t="s">
        <v>15</v>
      </c>
      <c r="AC54" s="85"/>
      <c r="AD54" s="85"/>
      <c r="AE54" s="85"/>
      <c r="AF54" s="85"/>
      <c r="AG54" s="86"/>
      <c r="AH54" s="84" t="s">
        <v>354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28">
        <v>77100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>
        <v>53643.75</v>
      </c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>
        <f aca="true" t="shared" si="3" ref="CO54:CO62">BC54-BY54</f>
        <v>23456.25</v>
      </c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</row>
    <row r="55" spans="1:108" ht="16.5" customHeight="1">
      <c r="A55" s="34" t="s">
        <v>514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87" t="s">
        <v>15</v>
      </c>
      <c r="AC55" s="85"/>
      <c r="AD55" s="85"/>
      <c r="AE55" s="85"/>
      <c r="AF55" s="85"/>
      <c r="AG55" s="86"/>
      <c r="AH55" s="84" t="s">
        <v>584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28">
        <f>BC56</f>
        <v>19900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>
        <f>BY56</f>
        <v>11234.52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>
        <f t="shared" si="3"/>
        <v>8665.48</v>
      </c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0"/>
    </row>
    <row r="56" spans="1:108" ht="23.25" customHeight="1">
      <c r="A56" s="34" t="s">
        <v>583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87" t="s">
        <v>15</v>
      </c>
      <c r="AC56" s="85"/>
      <c r="AD56" s="85"/>
      <c r="AE56" s="85"/>
      <c r="AF56" s="85"/>
      <c r="AG56" s="86"/>
      <c r="AH56" s="84" t="s">
        <v>582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28">
        <f>BC57+BC60</f>
        <v>19900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>
        <f>BY57+BY60</f>
        <v>11234.52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>
        <f>BC56-BY56</f>
        <v>8665.48</v>
      </c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0"/>
    </row>
    <row r="57" spans="1:108" ht="27" customHeight="1">
      <c r="A57" s="34" t="s">
        <v>355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  <c r="AB57" s="87" t="s">
        <v>15</v>
      </c>
      <c r="AC57" s="85"/>
      <c r="AD57" s="85"/>
      <c r="AE57" s="85"/>
      <c r="AF57" s="85"/>
      <c r="AG57" s="86"/>
      <c r="AH57" s="84" t="s">
        <v>356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28">
        <f>BC58</f>
        <v>5000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>
        <f>BY58</f>
        <v>14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>
        <f t="shared" si="3"/>
        <v>4986</v>
      </c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0"/>
    </row>
    <row r="58" spans="1:108" ht="15" customHeight="1">
      <c r="A58" s="34" t="s">
        <v>211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/>
      <c r="AB58" s="87" t="s">
        <v>15</v>
      </c>
      <c r="AC58" s="85"/>
      <c r="AD58" s="85"/>
      <c r="AE58" s="85"/>
      <c r="AF58" s="85"/>
      <c r="AG58" s="86"/>
      <c r="AH58" s="84" t="s">
        <v>357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28">
        <f>BC59</f>
        <v>5000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f>BY59</f>
        <v>14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>
        <f t="shared" si="3"/>
        <v>4986</v>
      </c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30"/>
    </row>
    <row r="59" spans="1:108" ht="13.5" customHeight="1">
      <c r="A59" s="34" t="s">
        <v>108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5"/>
      <c r="AB59" s="87" t="s">
        <v>15</v>
      </c>
      <c r="AC59" s="85"/>
      <c r="AD59" s="85"/>
      <c r="AE59" s="85"/>
      <c r="AF59" s="85"/>
      <c r="AG59" s="86"/>
      <c r="AH59" s="84" t="s">
        <v>358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28">
        <v>5000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v>14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>
        <f t="shared" si="3"/>
        <v>4986</v>
      </c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0"/>
    </row>
    <row r="60" spans="1:108" ht="22.5" customHeight="1">
      <c r="A60" s="34" t="s">
        <v>359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87" t="s">
        <v>15</v>
      </c>
      <c r="AC60" s="85"/>
      <c r="AD60" s="85"/>
      <c r="AE60" s="85"/>
      <c r="AF60" s="85"/>
      <c r="AG60" s="86"/>
      <c r="AH60" s="84" t="s">
        <v>360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28">
        <f>BC61</f>
        <v>14900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>
        <f>BY61</f>
        <v>11220.52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>
        <f t="shared" si="3"/>
        <v>3679.4799999999996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30"/>
    </row>
    <row r="61" spans="1:108" ht="15" customHeight="1">
      <c r="A61" s="34" t="s">
        <v>211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87" t="s">
        <v>15</v>
      </c>
      <c r="AC61" s="85"/>
      <c r="AD61" s="85"/>
      <c r="AE61" s="85"/>
      <c r="AF61" s="85"/>
      <c r="AG61" s="86"/>
      <c r="AH61" s="84" t="s">
        <v>361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28">
        <f>BC62</f>
        <v>14900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>
        <f>BY62</f>
        <v>11220.52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>
        <f t="shared" si="3"/>
        <v>3679.4799999999996</v>
      </c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0"/>
    </row>
    <row r="62" spans="1:108" ht="13.5" customHeight="1">
      <c r="A62" s="34" t="s">
        <v>108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87" t="s">
        <v>15</v>
      </c>
      <c r="AC62" s="85"/>
      <c r="AD62" s="85"/>
      <c r="AE62" s="85"/>
      <c r="AF62" s="85"/>
      <c r="AG62" s="86"/>
      <c r="AH62" s="84" t="s">
        <v>289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28">
        <v>14900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>
        <v>11220.52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>
        <f t="shared" si="3"/>
        <v>3679.4799999999996</v>
      </c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0"/>
    </row>
    <row r="63" spans="1:108" ht="15.75" customHeight="1">
      <c r="A63" s="34" t="s">
        <v>231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87" t="s">
        <v>15</v>
      </c>
      <c r="AC63" s="85"/>
      <c r="AD63" s="85"/>
      <c r="AE63" s="85"/>
      <c r="AF63" s="85"/>
      <c r="AG63" s="86"/>
      <c r="AH63" s="84" t="s">
        <v>230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88">
        <f>BC64+BC71</f>
        <v>38500</v>
      </c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90"/>
      <c r="BY63" s="88">
        <f>BY64+BY71</f>
        <v>18100</v>
      </c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90"/>
      <c r="CO63" s="88">
        <f>BC63-BY63</f>
        <v>20400</v>
      </c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93"/>
    </row>
    <row r="64" spans="1:108" ht="102" customHeight="1">
      <c r="A64" s="34" t="s">
        <v>233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87" t="s">
        <v>15</v>
      </c>
      <c r="AC64" s="85"/>
      <c r="AD64" s="85"/>
      <c r="AE64" s="85"/>
      <c r="AF64" s="85"/>
      <c r="AG64" s="86"/>
      <c r="AH64" s="84" t="s">
        <v>232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28">
        <f>BC65</f>
        <v>200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>
        <f>BY65</f>
        <v>200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 t="s">
        <v>182</v>
      </c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30"/>
    </row>
    <row r="65" spans="1:108" ht="248.25" customHeight="1">
      <c r="A65" s="34" t="s">
        <v>580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87" t="s">
        <v>15</v>
      </c>
      <c r="AC65" s="85"/>
      <c r="AD65" s="85"/>
      <c r="AE65" s="85"/>
      <c r="AF65" s="85"/>
      <c r="AG65" s="86"/>
      <c r="AH65" s="84" t="s">
        <v>110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28">
        <v>200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>
        <f>BY68</f>
        <v>200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 t="s">
        <v>182</v>
      </c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30"/>
    </row>
    <row r="66" spans="1:108" ht="33" customHeight="1">
      <c r="A66" s="34" t="s">
        <v>530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87" t="s">
        <v>15</v>
      </c>
      <c r="AC66" s="85"/>
      <c r="AD66" s="85"/>
      <c r="AE66" s="85"/>
      <c r="AF66" s="85"/>
      <c r="AG66" s="86"/>
      <c r="AH66" s="84" t="s">
        <v>579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8">
        <v>200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>
        <f>BY68</f>
        <v>200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 t="s">
        <v>182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30"/>
    </row>
    <row r="67" spans="1:108" ht="33" customHeight="1">
      <c r="A67" s="34" t="s">
        <v>515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87" t="s">
        <v>15</v>
      </c>
      <c r="AC67" s="85"/>
      <c r="AD67" s="85"/>
      <c r="AE67" s="85"/>
      <c r="AF67" s="85"/>
      <c r="AG67" s="86"/>
      <c r="AH67" s="84" t="s">
        <v>578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28">
        <v>200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>
        <f>BY69</f>
        <v>200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 t="s">
        <v>182</v>
      </c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</row>
    <row r="68" spans="1:108" ht="33" customHeight="1">
      <c r="A68" s="34" t="s">
        <v>317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87" t="s">
        <v>15</v>
      </c>
      <c r="AC68" s="85"/>
      <c r="AD68" s="85"/>
      <c r="AE68" s="85"/>
      <c r="AF68" s="85"/>
      <c r="AG68" s="86"/>
      <c r="AH68" s="84" t="s">
        <v>362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28">
        <v>200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>
        <f>BY70</f>
        <v>200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 t="s">
        <v>182</v>
      </c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30"/>
    </row>
    <row r="69" spans="1:108" ht="15.75" customHeight="1">
      <c r="A69" s="34" t="s">
        <v>212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87" t="s">
        <v>15</v>
      </c>
      <c r="AC69" s="85"/>
      <c r="AD69" s="85"/>
      <c r="AE69" s="85"/>
      <c r="AF69" s="85"/>
      <c r="AG69" s="86"/>
      <c r="AH69" s="84" t="s">
        <v>363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28">
        <f>BC70</f>
        <v>200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>
        <v>200</v>
      </c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 t="s">
        <v>182</v>
      </c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30"/>
    </row>
    <row r="70" spans="1:108" ht="22.5" customHeight="1">
      <c r="A70" s="34" t="s">
        <v>109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87" t="s">
        <v>15</v>
      </c>
      <c r="AC70" s="85"/>
      <c r="AD70" s="85"/>
      <c r="AE70" s="85"/>
      <c r="AF70" s="85"/>
      <c r="AG70" s="86"/>
      <c r="AH70" s="84" t="s">
        <v>364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28">
        <v>200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>
        <v>200</v>
      </c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 t="s">
        <v>182</v>
      </c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30"/>
    </row>
    <row r="71" spans="1:108" ht="112.5" customHeight="1">
      <c r="A71" s="34" t="s">
        <v>546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87" t="s">
        <v>15</v>
      </c>
      <c r="AC71" s="85"/>
      <c r="AD71" s="85"/>
      <c r="AE71" s="85"/>
      <c r="AF71" s="85"/>
      <c r="AG71" s="86"/>
      <c r="AH71" s="84" t="s">
        <v>111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28">
        <f>BC73</f>
        <v>38300</v>
      </c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>
        <f>BY73</f>
        <v>17900</v>
      </c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>
        <f aca="true" t="shared" si="4" ref="CO71:CO76">BC71-BY71</f>
        <v>20400</v>
      </c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30"/>
    </row>
    <row r="72" spans="1:108" ht="13.5" customHeight="1">
      <c r="A72" s="34" t="s">
        <v>231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87" t="s">
        <v>15</v>
      </c>
      <c r="AC72" s="85"/>
      <c r="AD72" s="85"/>
      <c r="AE72" s="85"/>
      <c r="AF72" s="85"/>
      <c r="AG72" s="86"/>
      <c r="AH72" s="84" t="s">
        <v>581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28">
        <f>BC73</f>
        <v>38300</v>
      </c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>
        <f>BY73</f>
        <v>17900</v>
      </c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>
        <f t="shared" si="4"/>
        <v>20400</v>
      </c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30"/>
    </row>
    <row r="73" spans="1:108" ht="13.5" customHeight="1">
      <c r="A73" s="34" t="s">
        <v>112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87" t="s">
        <v>15</v>
      </c>
      <c r="AC73" s="85"/>
      <c r="AD73" s="85"/>
      <c r="AE73" s="85"/>
      <c r="AF73" s="85"/>
      <c r="AG73" s="86"/>
      <c r="AH73" s="84" t="s">
        <v>365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28">
        <f>BC74</f>
        <v>38300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>
        <f>BY74</f>
        <v>17900</v>
      </c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>
        <f t="shared" si="4"/>
        <v>20400</v>
      </c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30"/>
    </row>
    <row r="74" spans="1:108" ht="15.75" customHeight="1">
      <c r="A74" s="34" t="s">
        <v>211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87" t="s">
        <v>15</v>
      </c>
      <c r="AC74" s="85"/>
      <c r="AD74" s="85"/>
      <c r="AE74" s="85"/>
      <c r="AF74" s="85"/>
      <c r="AG74" s="86"/>
      <c r="AH74" s="84" t="s">
        <v>366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28">
        <f>BC75</f>
        <v>38300</v>
      </c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>
        <f>BY75</f>
        <v>17900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>
        <f t="shared" si="4"/>
        <v>20400</v>
      </c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30"/>
    </row>
    <row r="75" spans="1:108" ht="21.75" customHeight="1">
      <c r="A75" s="34" t="s">
        <v>113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87" t="s">
        <v>15</v>
      </c>
      <c r="AC75" s="85"/>
      <c r="AD75" s="85"/>
      <c r="AE75" s="85"/>
      <c r="AF75" s="85"/>
      <c r="AG75" s="86"/>
      <c r="AH75" s="84" t="s">
        <v>367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28">
        <f>BC76</f>
        <v>38300</v>
      </c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>
        <f>BY76</f>
        <v>17900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>
        <f t="shared" si="4"/>
        <v>20400</v>
      </c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30"/>
    </row>
    <row r="76" spans="1:108" ht="33.75" customHeight="1">
      <c r="A76" s="34" t="s">
        <v>114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5"/>
      <c r="AB76" s="87" t="s">
        <v>15</v>
      </c>
      <c r="AC76" s="85"/>
      <c r="AD76" s="85"/>
      <c r="AE76" s="85"/>
      <c r="AF76" s="85"/>
      <c r="AG76" s="86"/>
      <c r="AH76" s="84" t="s">
        <v>288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28">
        <v>38300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>
        <v>17900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>
        <f t="shared" si="4"/>
        <v>20400</v>
      </c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30"/>
    </row>
    <row r="77" spans="1:108" ht="24.75" customHeight="1">
      <c r="A77" s="34" t="s">
        <v>368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5"/>
      <c r="AB77" s="87" t="s">
        <v>15</v>
      </c>
      <c r="AC77" s="85"/>
      <c r="AD77" s="85"/>
      <c r="AE77" s="85"/>
      <c r="AF77" s="85"/>
      <c r="AG77" s="86"/>
      <c r="AH77" s="84" t="s">
        <v>369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28">
        <f>BC79</f>
        <v>188200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 t="str">
        <f>BY79</f>
        <v>-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>
        <f aca="true" t="shared" si="5" ref="CO77:CO90">BC77</f>
        <v>188200</v>
      </c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30"/>
    </row>
    <row r="78" spans="1:108" ht="22.5" customHeight="1">
      <c r="A78" s="34" t="s">
        <v>577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5"/>
      <c r="AB78" s="87" t="s">
        <v>15</v>
      </c>
      <c r="AC78" s="85"/>
      <c r="AD78" s="85"/>
      <c r="AE78" s="85"/>
      <c r="AF78" s="85"/>
      <c r="AG78" s="86"/>
      <c r="AH78" s="84" t="s">
        <v>576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28">
        <f>BC80</f>
        <v>188200</v>
      </c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 t="str">
        <f>BY80</f>
        <v>-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>
        <f t="shared" si="5"/>
        <v>188200</v>
      </c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30"/>
    </row>
    <row r="79" spans="1:108" ht="22.5" customHeight="1">
      <c r="A79" s="34" t="s">
        <v>370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5"/>
      <c r="AB79" s="87" t="s">
        <v>15</v>
      </c>
      <c r="AC79" s="85"/>
      <c r="AD79" s="85"/>
      <c r="AE79" s="85"/>
      <c r="AF79" s="85"/>
      <c r="AG79" s="86"/>
      <c r="AH79" s="84" t="s">
        <v>371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28">
        <f>BC81</f>
        <v>188200</v>
      </c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 t="str">
        <f>BY81</f>
        <v>-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>
        <f t="shared" si="5"/>
        <v>188200</v>
      </c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30"/>
    </row>
    <row r="80" spans="1:108" ht="12.75" customHeight="1">
      <c r="A80" s="34" t="s">
        <v>514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87" t="s">
        <v>15</v>
      </c>
      <c r="AC80" s="85"/>
      <c r="AD80" s="85"/>
      <c r="AE80" s="85"/>
      <c r="AF80" s="85"/>
      <c r="AG80" s="86"/>
      <c r="AH80" s="84" t="s">
        <v>575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28">
        <f>BC81</f>
        <v>188200</v>
      </c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 t="str">
        <f>BY81</f>
        <v>-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>
        <f t="shared" si="5"/>
        <v>188200</v>
      </c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30"/>
    </row>
    <row r="81" spans="1:108" ht="12.75" customHeight="1">
      <c r="A81" s="34" t="s">
        <v>372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5"/>
      <c r="AB81" s="87" t="s">
        <v>15</v>
      </c>
      <c r="AC81" s="85"/>
      <c r="AD81" s="85"/>
      <c r="AE81" s="85"/>
      <c r="AF81" s="85"/>
      <c r="AG81" s="86"/>
      <c r="AH81" s="84" t="s">
        <v>373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28">
        <f>BC82</f>
        <v>188200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 t="str">
        <f>BY82</f>
        <v>-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>
        <f t="shared" si="5"/>
        <v>188200</v>
      </c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30"/>
    </row>
    <row r="82" spans="1:108" ht="13.5" customHeight="1">
      <c r="A82" s="34" t="s">
        <v>211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5"/>
      <c r="AB82" s="87" t="s">
        <v>15</v>
      </c>
      <c r="AC82" s="85"/>
      <c r="AD82" s="85"/>
      <c r="AE82" s="85"/>
      <c r="AF82" s="85"/>
      <c r="AG82" s="86"/>
      <c r="AH82" s="84" t="s">
        <v>374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28">
        <f>BC83</f>
        <v>188200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 t="str">
        <f>BY83</f>
        <v>-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>
        <f t="shared" si="5"/>
        <v>188200</v>
      </c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30"/>
    </row>
    <row r="83" spans="1:108" ht="13.5" customHeight="1">
      <c r="A83" s="34" t="s">
        <v>108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5"/>
      <c r="AB83" s="87" t="s">
        <v>15</v>
      </c>
      <c r="AC83" s="85"/>
      <c r="AD83" s="85"/>
      <c r="AE83" s="85"/>
      <c r="AF83" s="85"/>
      <c r="AG83" s="86"/>
      <c r="AH83" s="84" t="s">
        <v>375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28">
        <v>188200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 t="s">
        <v>182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>
        <f t="shared" si="5"/>
        <v>188200</v>
      </c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30"/>
    </row>
    <row r="84" spans="1:108" ht="15" customHeight="1">
      <c r="A84" s="34" t="s">
        <v>115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87" t="s">
        <v>15</v>
      </c>
      <c r="AC84" s="85"/>
      <c r="AD84" s="85"/>
      <c r="AE84" s="85"/>
      <c r="AF84" s="85"/>
      <c r="AG84" s="86"/>
      <c r="AH84" s="84" t="s">
        <v>506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28">
        <f>BC86</f>
        <v>2000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 t="str">
        <f>BY86</f>
        <v>-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>
        <f t="shared" si="5"/>
        <v>2000</v>
      </c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30"/>
    </row>
    <row r="85" spans="1:108" ht="15" customHeight="1">
      <c r="A85" s="34" t="s">
        <v>115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B85" s="87" t="s">
        <v>15</v>
      </c>
      <c r="AC85" s="85"/>
      <c r="AD85" s="85"/>
      <c r="AE85" s="85"/>
      <c r="AF85" s="85"/>
      <c r="AG85" s="86"/>
      <c r="AH85" s="84" t="s">
        <v>513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28">
        <f>BC88</f>
        <v>2000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 t="str">
        <f>BY88</f>
        <v>-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>
        <f t="shared" si="5"/>
        <v>2000</v>
      </c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30"/>
    </row>
    <row r="86" spans="1:108" ht="22.5" customHeight="1">
      <c r="A86" s="34" t="s">
        <v>116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5"/>
      <c r="AB86" s="87" t="s">
        <v>15</v>
      </c>
      <c r="AC86" s="85"/>
      <c r="AD86" s="85"/>
      <c r="AE86" s="85"/>
      <c r="AF86" s="85"/>
      <c r="AG86" s="86"/>
      <c r="AH86" s="84" t="s">
        <v>507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28">
        <f>BC88</f>
        <v>2000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 t="str">
        <f>BY88</f>
        <v>-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>
        <f t="shared" si="5"/>
        <v>2000</v>
      </c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30"/>
    </row>
    <row r="87" spans="1:108" ht="12.75" customHeight="1">
      <c r="A87" s="34" t="s">
        <v>514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5"/>
      <c r="AB87" s="87" t="s">
        <v>15</v>
      </c>
      <c r="AC87" s="85"/>
      <c r="AD87" s="85"/>
      <c r="AE87" s="85"/>
      <c r="AF87" s="85"/>
      <c r="AG87" s="86"/>
      <c r="AH87" s="84" t="s">
        <v>574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28">
        <f>BC88</f>
        <v>2000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 t="str">
        <f>BY88</f>
        <v>-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>
        <f t="shared" si="5"/>
        <v>2000</v>
      </c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30"/>
    </row>
    <row r="88" spans="1:108" ht="12.75" customHeight="1">
      <c r="A88" s="34" t="s">
        <v>376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5"/>
      <c r="AB88" s="87" t="s">
        <v>15</v>
      </c>
      <c r="AC88" s="85"/>
      <c r="AD88" s="85"/>
      <c r="AE88" s="85"/>
      <c r="AF88" s="85"/>
      <c r="AG88" s="86"/>
      <c r="AH88" s="84" t="s">
        <v>508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28">
        <f>BC89</f>
        <v>2000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 t="str">
        <f>BY89</f>
        <v>-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>
        <f t="shared" si="5"/>
        <v>2000</v>
      </c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30"/>
    </row>
    <row r="89" spans="1:108" ht="13.5" customHeight="1">
      <c r="A89" s="34" t="s">
        <v>211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5"/>
      <c r="AB89" s="87" t="s">
        <v>15</v>
      </c>
      <c r="AC89" s="85"/>
      <c r="AD89" s="85"/>
      <c r="AE89" s="85"/>
      <c r="AF89" s="85"/>
      <c r="AG89" s="86"/>
      <c r="AH89" s="84" t="s">
        <v>509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28">
        <f>BC90</f>
        <v>2000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 t="str">
        <f>BY90</f>
        <v>-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>
        <f t="shared" si="5"/>
        <v>2000</v>
      </c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30"/>
    </row>
    <row r="90" spans="1:108" ht="13.5" customHeight="1">
      <c r="A90" s="34" t="s">
        <v>108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5"/>
      <c r="AB90" s="87" t="s">
        <v>15</v>
      </c>
      <c r="AC90" s="85"/>
      <c r="AD90" s="85"/>
      <c r="AE90" s="85"/>
      <c r="AF90" s="85"/>
      <c r="AG90" s="86"/>
      <c r="AH90" s="84" t="s">
        <v>510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28">
        <v>2000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 t="s">
        <v>182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>
        <f t="shared" si="5"/>
        <v>2000</v>
      </c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30"/>
    </row>
    <row r="91" spans="1:108" ht="22.5" customHeight="1">
      <c r="A91" s="34" t="s">
        <v>179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5"/>
      <c r="AB91" s="87" t="s">
        <v>15</v>
      </c>
      <c r="AC91" s="85"/>
      <c r="AD91" s="85"/>
      <c r="AE91" s="85"/>
      <c r="AF91" s="85"/>
      <c r="AG91" s="86"/>
      <c r="AH91" s="84" t="s">
        <v>117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28">
        <f>BC92</f>
        <v>56000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>
        <f>BY100</f>
        <v>36000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>
        <f>BC91-BY91</f>
        <v>20000</v>
      </c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30"/>
    </row>
    <row r="92" spans="1:108" ht="47.25" customHeight="1">
      <c r="A92" s="34" t="s">
        <v>235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5"/>
      <c r="AB92" s="87" t="s">
        <v>15</v>
      </c>
      <c r="AC92" s="85"/>
      <c r="AD92" s="85"/>
      <c r="AE92" s="85"/>
      <c r="AF92" s="85"/>
      <c r="AG92" s="86"/>
      <c r="AH92" s="84" t="s">
        <v>234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28">
        <f>BC93+BC100</f>
        <v>56000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>
        <f>BY100</f>
        <v>36000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>
        <f>BC92-BY92</f>
        <v>20000</v>
      </c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30"/>
    </row>
    <row r="93" spans="1:108" ht="46.5" customHeight="1">
      <c r="A93" s="34" t="s">
        <v>118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/>
      <c r="AB93" s="87" t="s">
        <v>15</v>
      </c>
      <c r="AC93" s="85"/>
      <c r="AD93" s="85"/>
      <c r="AE93" s="85"/>
      <c r="AF93" s="85"/>
      <c r="AG93" s="86"/>
      <c r="AH93" s="84" t="s">
        <v>119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28">
        <f>BC96</f>
        <v>20000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 t="str">
        <f>BY96</f>
        <v>-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>
        <f>BC93</f>
        <v>20000</v>
      </c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30"/>
    </row>
    <row r="94" spans="1:108" ht="34.5" customHeight="1">
      <c r="A94" s="34" t="s">
        <v>530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5"/>
      <c r="AB94" s="87" t="s">
        <v>15</v>
      </c>
      <c r="AC94" s="85"/>
      <c r="AD94" s="85"/>
      <c r="AE94" s="85"/>
      <c r="AF94" s="85"/>
      <c r="AG94" s="86"/>
      <c r="AH94" s="84" t="s">
        <v>573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28">
        <f>BC95</f>
        <v>20000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 t="str">
        <f>BY96</f>
        <v>-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>
        <f aca="true" t="shared" si="6" ref="CO94:CO99">BC94</f>
        <v>20000</v>
      </c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30"/>
    </row>
    <row r="95" spans="1:108" ht="34.5" customHeight="1">
      <c r="A95" s="34" t="s">
        <v>515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5"/>
      <c r="AB95" s="87" t="s">
        <v>15</v>
      </c>
      <c r="AC95" s="85"/>
      <c r="AD95" s="85"/>
      <c r="AE95" s="85"/>
      <c r="AF95" s="85"/>
      <c r="AG95" s="86"/>
      <c r="AH95" s="84" t="s">
        <v>572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28">
        <f>BC96</f>
        <v>20000</v>
      </c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 t="str">
        <f>BY97</f>
        <v>-</v>
      </c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>
        <f t="shared" si="6"/>
        <v>20000</v>
      </c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30"/>
    </row>
    <row r="96" spans="1:108" ht="33.75" customHeight="1">
      <c r="A96" s="34" t="s">
        <v>317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5"/>
      <c r="AB96" s="87" t="s">
        <v>15</v>
      </c>
      <c r="AC96" s="85"/>
      <c r="AD96" s="85"/>
      <c r="AE96" s="85"/>
      <c r="AF96" s="85"/>
      <c r="AG96" s="86"/>
      <c r="AH96" s="84" t="s">
        <v>377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28">
        <f>BC97</f>
        <v>20000</v>
      </c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 t="str">
        <f>BY98</f>
        <v>-</v>
      </c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>
        <f t="shared" si="6"/>
        <v>20000</v>
      </c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30"/>
    </row>
    <row r="97" spans="1:108" ht="13.5" customHeight="1">
      <c r="A97" s="34" t="s">
        <v>211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5"/>
      <c r="AB97" s="87" t="s">
        <v>15</v>
      </c>
      <c r="AC97" s="85"/>
      <c r="AD97" s="85"/>
      <c r="AE97" s="85"/>
      <c r="AF97" s="85"/>
      <c r="AG97" s="86"/>
      <c r="AH97" s="84" t="s">
        <v>378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28">
        <f>BC98</f>
        <v>20000</v>
      </c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 t="str">
        <f>BY98</f>
        <v>-</v>
      </c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>
        <f t="shared" si="6"/>
        <v>20000</v>
      </c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30"/>
    </row>
    <row r="98" spans="1:108" ht="13.5" customHeight="1">
      <c r="A98" s="34" t="s">
        <v>102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  <c r="AB98" s="87" t="s">
        <v>15</v>
      </c>
      <c r="AC98" s="85"/>
      <c r="AD98" s="85"/>
      <c r="AE98" s="85"/>
      <c r="AF98" s="85"/>
      <c r="AG98" s="86"/>
      <c r="AH98" s="84" t="s">
        <v>379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28">
        <f>BC99</f>
        <v>20000</v>
      </c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 t="str">
        <f>BY99</f>
        <v>-</v>
      </c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>
        <f t="shared" si="6"/>
        <v>20000</v>
      </c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30"/>
    </row>
    <row r="99" spans="1:108" ht="13.5" customHeight="1">
      <c r="A99" s="34" t="s">
        <v>107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5"/>
      <c r="AB99" s="87" t="s">
        <v>15</v>
      </c>
      <c r="AC99" s="85"/>
      <c r="AD99" s="85"/>
      <c r="AE99" s="85"/>
      <c r="AF99" s="85"/>
      <c r="AG99" s="86"/>
      <c r="AH99" s="84" t="s">
        <v>380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28">
        <v>20000</v>
      </c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 t="s">
        <v>182</v>
      </c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>
        <f t="shared" si="6"/>
        <v>20000</v>
      </c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30"/>
    </row>
    <row r="100" spans="1:108" ht="24" customHeight="1">
      <c r="A100" s="34" t="s">
        <v>619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B100" s="87" t="s">
        <v>15</v>
      </c>
      <c r="AC100" s="85"/>
      <c r="AD100" s="85"/>
      <c r="AE100" s="85"/>
      <c r="AF100" s="85"/>
      <c r="AG100" s="86"/>
      <c r="AH100" s="84" t="s">
        <v>618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28">
        <f>BC103</f>
        <v>36000</v>
      </c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>
        <f>BY103</f>
        <v>36000</v>
      </c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 t="s">
        <v>182</v>
      </c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30"/>
    </row>
    <row r="101" spans="1:108" ht="34.5" customHeight="1">
      <c r="A101" s="34" t="s">
        <v>530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5"/>
      <c r="AB101" s="87" t="s">
        <v>15</v>
      </c>
      <c r="AC101" s="85"/>
      <c r="AD101" s="85"/>
      <c r="AE101" s="85"/>
      <c r="AF101" s="85"/>
      <c r="AG101" s="86"/>
      <c r="AH101" s="84" t="s">
        <v>617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28">
        <f>BC102</f>
        <v>36000</v>
      </c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>
        <f>BY103</f>
        <v>36000</v>
      </c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 t="s">
        <v>182</v>
      </c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30"/>
    </row>
    <row r="102" spans="1:108" ht="35.25" customHeight="1">
      <c r="A102" s="34" t="s">
        <v>515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5"/>
      <c r="AB102" s="87" t="s">
        <v>15</v>
      </c>
      <c r="AC102" s="85"/>
      <c r="AD102" s="85"/>
      <c r="AE102" s="85"/>
      <c r="AF102" s="85"/>
      <c r="AG102" s="86"/>
      <c r="AH102" s="84" t="s">
        <v>616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28">
        <f>BC103</f>
        <v>36000</v>
      </c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>
        <f>BY104</f>
        <v>36000</v>
      </c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 t="s">
        <v>182</v>
      </c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30"/>
    </row>
    <row r="103" spans="1:108" ht="33.75" customHeight="1">
      <c r="A103" s="34" t="s">
        <v>317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5"/>
      <c r="AB103" s="87" t="s">
        <v>15</v>
      </c>
      <c r="AC103" s="85"/>
      <c r="AD103" s="85"/>
      <c r="AE103" s="85"/>
      <c r="AF103" s="85"/>
      <c r="AG103" s="86"/>
      <c r="AH103" s="84" t="s">
        <v>615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28">
        <f>BC104</f>
        <v>36000</v>
      </c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>
        <f>BY105</f>
        <v>36000</v>
      </c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 t="s">
        <v>182</v>
      </c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30"/>
    </row>
    <row r="104" spans="1:108" ht="13.5" customHeight="1">
      <c r="A104" s="34" t="s">
        <v>211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5"/>
      <c r="AB104" s="87" t="s">
        <v>15</v>
      </c>
      <c r="AC104" s="85"/>
      <c r="AD104" s="85"/>
      <c r="AE104" s="85"/>
      <c r="AF104" s="85"/>
      <c r="AG104" s="86"/>
      <c r="AH104" s="84" t="s">
        <v>614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28">
        <f>BC105</f>
        <v>36000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>
        <f>BY105</f>
        <v>36000</v>
      </c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 t="s">
        <v>182</v>
      </c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30"/>
    </row>
    <row r="105" spans="1:108" ht="13.5" customHeight="1">
      <c r="A105" s="34" t="s">
        <v>102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5"/>
      <c r="AB105" s="87" t="s">
        <v>15</v>
      </c>
      <c r="AC105" s="85"/>
      <c r="AD105" s="85"/>
      <c r="AE105" s="85"/>
      <c r="AF105" s="85"/>
      <c r="AG105" s="86"/>
      <c r="AH105" s="84" t="s">
        <v>613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28">
        <f>BC106</f>
        <v>36000</v>
      </c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>
        <f>BY106</f>
        <v>36000</v>
      </c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 t="s">
        <v>182</v>
      </c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30"/>
    </row>
    <row r="106" spans="1:108" ht="13.5" customHeight="1">
      <c r="A106" s="34" t="s">
        <v>107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  <c r="AB106" s="87" t="s">
        <v>15</v>
      </c>
      <c r="AC106" s="85"/>
      <c r="AD106" s="85"/>
      <c r="AE106" s="85"/>
      <c r="AF106" s="85"/>
      <c r="AG106" s="86"/>
      <c r="AH106" s="84" t="s">
        <v>612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28">
        <v>36000</v>
      </c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>
        <v>36000</v>
      </c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 t="s">
        <v>182</v>
      </c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30"/>
    </row>
    <row r="107" spans="1:108" ht="13.5" customHeight="1">
      <c r="A107" s="34" t="s">
        <v>120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5"/>
      <c r="AB107" s="87" t="s">
        <v>15</v>
      </c>
      <c r="AC107" s="85"/>
      <c r="AD107" s="85"/>
      <c r="AE107" s="85"/>
      <c r="AF107" s="85"/>
      <c r="AG107" s="86"/>
      <c r="AH107" s="84" t="s">
        <v>121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28">
        <f>BC108</f>
        <v>139300</v>
      </c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>
        <f>BY110</f>
        <v>69341.28</v>
      </c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>
        <f>BC107-BY107</f>
        <v>69958.72</v>
      </c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30"/>
    </row>
    <row r="108" spans="1:108" ht="22.5" customHeight="1">
      <c r="A108" s="34" t="s">
        <v>122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5"/>
      <c r="AB108" s="87" t="s">
        <v>15</v>
      </c>
      <c r="AC108" s="85"/>
      <c r="AD108" s="85"/>
      <c r="AE108" s="85"/>
      <c r="AF108" s="85"/>
      <c r="AG108" s="86"/>
      <c r="AH108" s="84" t="s">
        <v>123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28">
        <f>BC110</f>
        <v>139300</v>
      </c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>
        <f>BY110</f>
        <v>69341.28</v>
      </c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>
        <f aca="true" t="shared" si="7" ref="CO108:CO117">BC108-BY108</f>
        <v>69958.72</v>
      </c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30"/>
    </row>
    <row r="109" spans="1:108" ht="24.75" customHeight="1">
      <c r="A109" s="34" t="s">
        <v>571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5"/>
      <c r="AB109" s="87" t="s">
        <v>15</v>
      </c>
      <c r="AC109" s="85"/>
      <c r="AD109" s="85"/>
      <c r="AE109" s="85"/>
      <c r="AF109" s="85"/>
      <c r="AG109" s="86"/>
      <c r="AH109" s="84" t="s">
        <v>570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28">
        <f>BC112+BC119</f>
        <v>139300</v>
      </c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>
        <v>69341.28</v>
      </c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>
        <f>BC109-BY109</f>
        <v>69958.72</v>
      </c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30"/>
    </row>
    <row r="110" spans="1:108" ht="45" customHeight="1">
      <c r="A110" s="34" t="s">
        <v>124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5"/>
      <c r="AB110" s="87" t="s">
        <v>15</v>
      </c>
      <c r="AC110" s="85"/>
      <c r="AD110" s="85"/>
      <c r="AE110" s="85"/>
      <c r="AF110" s="85"/>
      <c r="AG110" s="86"/>
      <c r="AH110" s="84" t="s">
        <v>125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28">
        <f>BC113+BC120</f>
        <v>139300</v>
      </c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>
        <f>BY113+BY118</f>
        <v>69341.28</v>
      </c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>
        <f t="shared" si="7"/>
        <v>69958.72</v>
      </c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30"/>
    </row>
    <row r="111" spans="1:108" ht="91.5" customHeight="1">
      <c r="A111" s="34" t="s">
        <v>569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5"/>
      <c r="AB111" s="87" t="s">
        <v>15</v>
      </c>
      <c r="AC111" s="85"/>
      <c r="AD111" s="85"/>
      <c r="AE111" s="85"/>
      <c r="AF111" s="85"/>
      <c r="AG111" s="86"/>
      <c r="AH111" s="84" t="s">
        <v>568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28">
        <f>BC112</f>
        <v>129200</v>
      </c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>
        <f>BY112</f>
        <v>68266.28</v>
      </c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>
        <f t="shared" si="7"/>
        <v>60933.72</v>
      </c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30"/>
    </row>
    <row r="112" spans="1:108" ht="35.25" customHeight="1">
      <c r="A112" s="34" t="s">
        <v>567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5"/>
      <c r="AB112" s="87" t="s">
        <v>15</v>
      </c>
      <c r="AC112" s="85"/>
      <c r="AD112" s="85"/>
      <c r="AE112" s="85"/>
      <c r="AF112" s="85"/>
      <c r="AG112" s="86"/>
      <c r="AH112" s="84" t="s">
        <v>566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28">
        <f>BC113</f>
        <v>129200</v>
      </c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>
        <f>BY113</f>
        <v>68266.28</v>
      </c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>
        <f>BC112-BY112</f>
        <v>60933.72</v>
      </c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30"/>
    </row>
    <row r="113" spans="1:108" ht="24" customHeight="1">
      <c r="A113" s="34" t="s">
        <v>327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5"/>
      <c r="AB113" s="87" t="s">
        <v>15</v>
      </c>
      <c r="AC113" s="85"/>
      <c r="AD113" s="85"/>
      <c r="AE113" s="85"/>
      <c r="AF113" s="85"/>
      <c r="AG113" s="86"/>
      <c r="AH113" s="84" t="s">
        <v>381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28">
        <f>BC114</f>
        <v>129200</v>
      </c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>
        <f>BY114</f>
        <v>68266.28</v>
      </c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>
        <f t="shared" si="7"/>
        <v>60933.72</v>
      </c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30"/>
    </row>
    <row r="114" spans="1:108" ht="15" customHeight="1">
      <c r="A114" s="34" t="s">
        <v>211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5"/>
      <c r="AB114" s="87" t="s">
        <v>15</v>
      </c>
      <c r="AC114" s="85"/>
      <c r="AD114" s="85"/>
      <c r="AE114" s="85"/>
      <c r="AF114" s="85"/>
      <c r="AG114" s="86"/>
      <c r="AH114" s="84" t="s">
        <v>382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28">
        <f>BC115</f>
        <v>129200</v>
      </c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>
        <f>BY115</f>
        <v>68266.28</v>
      </c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>
        <f t="shared" si="7"/>
        <v>60933.72</v>
      </c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30"/>
    </row>
    <row r="115" spans="1:108" ht="24" customHeight="1">
      <c r="A115" s="34" t="s">
        <v>94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5"/>
      <c r="AB115" s="87" t="s">
        <v>15</v>
      </c>
      <c r="AC115" s="85"/>
      <c r="AD115" s="85"/>
      <c r="AE115" s="85"/>
      <c r="AF115" s="85"/>
      <c r="AG115" s="86"/>
      <c r="AH115" s="84" t="s">
        <v>383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28">
        <f>BC116+BC117</f>
        <v>129200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>
        <f>BY116+BY117</f>
        <v>68266.28</v>
      </c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>
        <f t="shared" si="7"/>
        <v>60933.72</v>
      </c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30"/>
    </row>
    <row r="116" spans="1:108" ht="15.75" customHeight="1">
      <c r="A116" s="34" t="s">
        <v>180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5"/>
      <c r="AB116" s="87" t="s">
        <v>15</v>
      </c>
      <c r="AC116" s="85"/>
      <c r="AD116" s="85"/>
      <c r="AE116" s="85"/>
      <c r="AF116" s="85"/>
      <c r="AG116" s="86"/>
      <c r="AH116" s="84" t="s">
        <v>384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28">
        <v>99200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>
        <v>54786</v>
      </c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>
        <f t="shared" si="7"/>
        <v>44414</v>
      </c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30"/>
    </row>
    <row r="117" spans="1:108" ht="26.25" customHeight="1">
      <c r="A117" s="34" t="s">
        <v>97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5"/>
      <c r="AB117" s="87" t="s">
        <v>15</v>
      </c>
      <c r="AC117" s="85"/>
      <c r="AD117" s="85"/>
      <c r="AE117" s="85"/>
      <c r="AF117" s="85"/>
      <c r="AG117" s="86"/>
      <c r="AH117" s="84" t="s">
        <v>385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28">
        <v>30000</v>
      </c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>
        <v>13480.28</v>
      </c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>
        <f t="shared" si="7"/>
        <v>16519.72</v>
      </c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30"/>
    </row>
    <row r="118" spans="1:108" ht="33.75" customHeight="1">
      <c r="A118" s="34" t="s">
        <v>530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5"/>
      <c r="AB118" s="87" t="s">
        <v>15</v>
      </c>
      <c r="AC118" s="85"/>
      <c r="AD118" s="85"/>
      <c r="AE118" s="85"/>
      <c r="AF118" s="85"/>
      <c r="AG118" s="86"/>
      <c r="AH118" s="84" t="s">
        <v>565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28">
        <f>BC119</f>
        <v>10100</v>
      </c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>
        <f>BY119</f>
        <v>1075</v>
      </c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>
        <f aca="true" t="shared" si="8" ref="CO118:CO123">BC118-BY118</f>
        <v>9025</v>
      </c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30"/>
    </row>
    <row r="119" spans="1:108" ht="36.75" customHeight="1">
      <c r="A119" s="34" t="s">
        <v>515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5"/>
      <c r="AB119" s="87" t="s">
        <v>15</v>
      </c>
      <c r="AC119" s="85"/>
      <c r="AD119" s="85"/>
      <c r="AE119" s="85"/>
      <c r="AF119" s="85"/>
      <c r="AG119" s="86"/>
      <c r="AH119" s="84" t="s">
        <v>564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28">
        <f>BC120</f>
        <v>10100</v>
      </c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>
        <f>BY120</f>
        <v>1075</v>
      </c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>
        <f t="shared" si="8"/>
        <v>9025</v>
      </c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30"/>
    </row>
    <row r="120" spans="1:108" ht="36.75" customHeight="1">
      <c r="A120" s="34" t="s">
        <v>317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5"/>
      <c r="AB120" s="87" t="s">
        <v>15</v>
      </c>
      <c r="AC120" s="85"/>
      <c r="AD120" s="85"/>
      <c r="AE120" s="85"/>
      <c r="AF120" s="85"/>
      <c r="AG120" s="86"/>
      <c r="AH120" s="84" t="s">
        <v>386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28">
        <f>BC122+BC124</f>
        <v>10100</v>
      </c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>
        <f>BY121</f>
        <v>1075</v>
      </c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>
        <f t="shared" si="8"/>
        <v>9025</v>
      </c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30"/>
    </row>
    <row r="121" spans="1:108" ht="15" customHeight="1">
      <c r="A121" s="34" t="s">
        <v>211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5"/>
      <c r="AB121" s="87" t="s">
        <v>15</v>
      </c>
      <c r="AC121" s="85"/>
      <c r="AD121" s="85"/>
      <c r="AE121" s="85"/>
      <c r="AF121" s="85"/>
      <c r="AG121" s="86"/>
      <c r="AH121" s="84" t="s">
        <v>387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8">
        <f>BC122</f>
        <v>2000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>
        <f>BY122</f>
        <v>1075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28">
        <f t="shared" si="8"/>
        <v>925</v>
      </c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30"/>
    </row>
    <row r="122" spans="1:108" ht="13.5" customHeight="1">
      <c r="A122" s="34" t="s">
        <v>102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5"/>
      <c r="AB122" s="87" t="s">
        <v>15</v>
      </c>
      <c r="AC122" s="85"/>
      <c r="AD122" s="85"/>
      <c r="AE122" s="85"/>
      <c r="AF122" s="85"/>
      <c r="AG122" s="86"/>
      <c r="AH122" s="84" t="s">
        <v>388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28">
        <f>BC123</f>
        <v>2000</v>
      </c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>
        <f>BY123</f>
        <v>1075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>
        <f t="shared" si="8"/>
        <v>925</v>
      </c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30"/>
    </row>
    <row r="123" spans="1:108" ht="13.5" customHeight="1">
      <c r="A123" s="34" t="s">
        <v>104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5"/>
      <c r="AB123" s="87" t="s">
        <v>15</v>
      </c>
      <c r="AC123" s="85"/>
      <c r="AD123" s="85"/>
      <c r="AE123" s="85"/>
      <c r="AF123" s="85"/>
      <c r="AG123" s="86"/>
      <c r="AH123" s="84" t="s">
        <v>389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28">
        <v>2000</v>
      </c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>
        <v>1075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>
        <f t="shared" si="8"/>
        <v>925</v>
      </c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30"/>
    </row>
    <row r="124" spans="1:108" ht="23.25" customHeight="1">
      <c r="A124" s="34" t="s">
        <v>212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5"/>
      <c r="AB124" s="87" t="s">
        <v>15</v>
      </c>
      <c r="AC124" s="85"/>
      <c r="AD124" s="85"/>
      <c r="AE124" s="85"/>
      <c r="AF124" s="85"/>
      <c r="AG124" s="86"/>
      <c r="AH124" s="84" t="s">
        <v>390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28">
        <f>BC125</f>
        <v>8100</v>
      </c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 t="str">
        <f>BY125</f>
        <v>-</v>
      </c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>
        <f>BC124</f>
        <v>8100</v>
      </c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30"/>
    </row>
    <row r="125" spans="1:108" ht="26.25" customHeight="1">
      <c r="A125" s="34" t="s">
        <v>109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5"/>
      <c r="AB125" s="87" t="s">
        <v>15</v>
      </c>
      <c r="AC125" s="85"/>
      <c r="AD125" s="85"/>
      <c r="AE125" s="85"/>
      <c r="AF125" s="85"/>
      <c r="AG125" s="86"/>
      <c r="AH125" s="84" t="s">
        <v>391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28">
        <v>8100</v>
      </c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 t="s">
        <v>182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>
        <f>BC125</f>
        <v>8100</v>
      </c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30"/>
    </row>
    <row r="126" spans="1:108" ht="26.25" customHeight="1">
      <c r="A126" s="34" t="s">
        <v>424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/>
      <c r="AB126" s="87" t="s">
        <v>15</v>
      </c>
      <c r="AC126" s="85"/>
      <c r="AD126" s="85"/>
      <c r="AE126" s="85"/>
      <c r="AF126" s="85"/>
      <c r="AG126" s="86"/>
      <c r="AH126" s="84" t="s">
        <v>126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8">
        <f>BC127</f>
        <v>130700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>
        <f>BY127</f>
        <v>39518.96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>BC126-BY126</f>
        <v>91181.04000000001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35.25" customHeight="1">
      <c r="A127" s="34" t="s">
        <v>127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5"/>
      <c r="AB127" s="87" t="s">
        <v>15</v>
      </c>
      <c r="AC127" s="85"/>
      <c r="AD127" s="85"/>
      <c r="AE127" s="85"/>
      <c r="AF127" s="85"/>
      <c r="AG127" s="86"/>
      <c r="AH127" s="84" t="s">
        <v>128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8">
        <f>BC128+BC136</f>
        <v>130700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>
        <f>BY128+BY136</f>
        <v>39518.96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 aca="true" t="shared" si="9" ref="CO127:CO134">BC127-BY127</f>
        <v>91181.04000000001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14.25" customHeight="1">
      <c r="A128" s="34" t="s">
        <v>231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5"/>
      <c r="AB128" s="87" t="s">
        <v>15</v>
      </c>
      <c r="AC128" s="85"/>
      <c r="AD128" s="85"/>
      <c r="AE128" s="85"/>
      <c r="AF128" s="85"/>
      <c r="AG128" s="86"/>
      <c r="AH128" s="84" t="s">
        <v>236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8">
        <f>BC129</f>
        <v>48800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90"/>
      <c r="BY128" s="88">
        <f>BY129</f>
        <v>24300</v>
      </c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8">
        <f t="shared" si="9"/>
        <v>24500</v>
      </c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2"/>
    </row>
    <row r="129" spans="1:108" ht="114.75" customHeight="1">
      <c r="A129" s="34" t="s">
        <v>546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5"/>
      <c r="AB129" s="87" t="s">
        <v>15</v>
      </c>
      <c r="AC129" s="85"/>
      <c r="AD129" s="85"/>
      <c r="AE129" s="85"/>
      <c r="AF129" s="85"/>
      <c r="AG129" s="86"/>
      <c r="AH129" s="84" t="s">
        <v>129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8">
        <f>BC131</f>
        <v>48800</v>
      </c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90"/>
      <c r="BY129" s="88">
        <f>BY131</f>
        <v>24300</v>
      </c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90"/>
      <c r="CO129" s="88">
        <f t="shared" si="9"/>
        <v>24500</v>
      </c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2"/>
    </row>
    <row r="130" spans="1:108" ht="13.5" customHeight="1">
      <c r="A130" s="34" t="s">
        <v>231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5"/>
      <c r="AB130" s="87" t="s">
        <v>15</v>
      </c>
      <c r="AC130" s="85"/>
      <c r="AD130" s="85"/>
      <c r="AE130" s="85"/>
      <c r="AF130" s="85"/>
      <c r="AG130" s="86"/>
      <c r="AH130" s="84" t="s">
        <v>563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8">
        <f>BC131</f>
        <v>48800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90"/>
      <c r="BY130" s="88">
        <f>BY132</f>
        <v>24300</v>
      </c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8">
        <f>BC130-BY130</f>
        <v>24500</v>
      </c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2"/>
    </row>
    <row r="131" spans="1:108" ht="13.5" customHeight="1">
      <c r="A131" s="34" t="s">
        <v>112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5"/>
      <c r="AB131" s="87" t="s">
        <v>15</v>
      </c>
      <c r="AC131" s="85"/>
      <c r="AD131" s="85"/>
      <c r="AE131" s="85"/>
      <c r="AF131" s="85"/>
      <c r="AG131" s="86"/>
      <c r="AH131" s="84" t="s">
        <v>392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8">
        <f>BC132</f>
        <v>48800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90"/>
      <c r="BY131" s="88">
        <f>BY133</f>
        <v>24300</v>
      </c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90"/>
      <c r="CO131" s="88">
        <f t="shared" si="9"/>
        <v>24500</v>
      </c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2"/>
    </row>
    <row r="132" spans="1:108" ht="14.25" customHeight="1">
      <c r="A132" s="34" t="s">
        <v>211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5"/>
      <c r="AB132" s="87" t="s">
        <v>15</v>
      </c>
      <c r="AC132" s="85"/>
      <c r="AD132" s="85"/>
      <c r="AE132" s="85"/>
      <c r="AF132" s="85"/>
      <c r="AG132" s="86"/>
      <c r="AH132" s="84" t="s">
        <v>393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8">
        <f>BC133</f>
        <v>48800</v>
      </c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88">
        <f>BY133</f>
        <v>24300</v>
      </c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8">
        <f t="shared" si="9"/>
        <v>24500</v>
      </c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2"/>
    </row>
    <row r="133" spans="1:108" ht="24" customHeight="1">
      <c r="A133" s="34" t="s">
        <v>113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5"/>
      <c r="AB133" s="87" t="s">
        <v>15</v>
      </c>
      <c r="AC133" s="85"/>
      <c r="AD133" s="85"/>
      <c r="AE133" s="85"/>
      <c r="AF133" s="85"/>
      <c r="AG133" s="86"/>
      <c r="AH133" s="84" t="s">
        <v>394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8">
        <f>BC134</f>
        <v>48800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  <c r="BY133" s="88">
        <f>BY134</f>
        <v>24300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90"/>
      <c r="CO133" s="88">
        <f t="shared" si="9"/>
        <v>24500</v>
      </c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2"/>
    </row>
    <row r="134" spans="1:108" ht="36.75" customHeight="1">
      <c r="A134" s="34" t="s">
        <v>114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5"/>
      <c r="AB134" s="87" t="s">
        <v>15</v>
      </c>
      <c r="AC134" s="85"/>
      <c r="AD134" s="85"/>
      <c r="AE134" s="85"/>
      <c r="AF134" s="85"/>
      <c r="AG134" s="86"/>
      <c r="AH134" s="84" t="s">
        <v>287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88">
        <v>48800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88">
        <v>24300</v>
      </c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8">
        <f t="shared" si="9"/>
        <v>24500</v>
      </c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2"/>
    </row>
    <row r="135" spans="1:108" ht="24" customHeight="1">
      <c r="A135" s="34" t="s">
        <v>237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5"/>
      <c r="AB135" s="87" t="s">
        <v>15</v>
      </c>
      <c r="AC135" s="85"/>
      <c r="AD135" s="85"/>
      <c r="AE135" s="85"/>
      <c r="AF135" s="85"/>
      <c r="AG135" s="86"/>
      <c r="AH135" s="84" t="s">
        <v>562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88">
        <f>BC138</f>
        <v>81900</v>
      </c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90"/>
      <c r="BY135" s="88">
        <f>BY138</f>
        <v>15218.96</v>
      </c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90"/>
      <c r="CO135" s="88">
        <f aca="true" t="shared" si="10" ref="CO135:CO140">BC135-BY135</f>
        <v>66681.04000000001</v>
      </c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2"/>
    </row>
    <row r="136" spans="1:108" ht="68.25" customHeight="1">
      <c r="A136" s="34" t="s">
        <v>395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5"/>
      <c r="AB136" s="87" t="s">
        <v>15</v>
      </c>
      <c r="AC136" s="85"/>
      <c r="AD136" s="85"/>
      <c r="AE136" s="85"/>
      <c r="AF136" s="85"/>
      <c r="AG136" s="86"/>
      <c r="AH136" s="84" t="s">
        <v>130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8">
        <f>BC139</f>
        <v>81900</v>
      </c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88">
        <f>BY139</f>
        <v>15218.96</v>
      </c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8">
        <f t="shared" si="10"/>
        <v>66681.04000000001</v>
      </c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2"/>
    </row>
    <row r="137" spans="1:108" ht="35.25" customHeight="1">
      <c r="A137" s="34" t="s">
        <v>530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5"/>
      <c r="AB137" s="87" t="s">
        <v>15</v>
      </c>
      <c r="AC137" s="85"/>
      <c r="AD137" s="85"/>
      <c r="AE137" s="85"/>
      <c r="AF137" s="85"/>
      <c r="AG137" s="86"/>
      <c r="AH137" s="84" t="s">
        <v>561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8">
        <f>BC138</f>
        <v>81900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  <c r="BY137" s="88">
        <f>BY138</f>
        <v>15218.96</v>
      </c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90"/>
      <c r="CO137" s="88">
        <f t="shared" si="10"/>
        <v>66681.04000000001</v>
      </c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2"/>
    </row>
    <row r="138" spans="1:108" ht="35.25" customHeight="1">
      <c r="A138" s="34" t="s">
        <v>515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5"/>
      <c r="AB138" s="87" t="s">
        <v>15</v>
      </c>
      <c r="AC138" s="85"/>
      <c r="AD138" s="85"/>
      <c r="AE138" s="85"/>
      <c r="AF138" s="85"/>
      <c r="AG138" s="86"/>
      <c r="AH138" s="84" t="s">
        <v>560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8">
        <f>BC139</f>
        <v>81900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0"/>
      <c r="BY138" s="88">
        <f>BY139</f>
        <v>15218.96</v>
      </c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8">
        <f t="shared" si="10"/>
        <v>66681.04000000001</v>
      </c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2"/>
    </row>
    <row r="139" spans="1:108" ht="35.25" customHeight="1">
      <c r="A139" s="34" t="s">
        <v>317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5"/>
      <c r="AB139" s="87" t="s">
        <v>15</v>
      </c>
      <c r="AC139" s="85"/>
      <c r="AD139" s="85"/>
      <c r="AE139" s="85"/>
      <c r="AF139" s="85"/>
      <c r="AG139" s="86"/>
      <c r="AH139" s="84" t="s">
        <v>396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8">
        <f>BC140+BC144</f>
        <v>81900</v>
      </c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90"/>
      <c r="BY139" s="88">
        <f>BY140+BY144</f>
        <v>15218.96</v>
      </c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90"/>
      <c r="CO139" s="88">
        <f t="shared" si="10"/>
        <v>66681.04000000001</v>
      </c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2"/>
    </row>
    <row r="140" spans="1:108" ht="13.5" customHeight="1">
      <c r="A140" s="34" t="s">
        <v>211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5"/>
      <c r="AB140" s="87" t="s">
        <v>15</v>
      </c>
      <c r="AC140" s="85"/>
      <c r="AD140" s="85"/>
      <c r="AE140" s="85"/>
      <c r="AF140" s="85"/>
      <c r="AG140" s="86"/>
      <c r="AH140" s="84" t="s">
        <v>397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8">
        <f>BC141</f>
        <v>10800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90"/>
      <c r="BY140" s="88">
        <f>BY141</f>
        <v>3318.96</v>
      </c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8">
        <f t="shared" si="10"/>
        <v>7481.04</v>
      </c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2"/>
    </row>
    <row r="141" spans="1:108" ht="13.5" customHeight="1">
      <c r="A141" s="34" t="s">
        <v>102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5"/>
      <c r="AB141" s="87" t="s">
        <v>15</v>
      </c>
      <c r="AC141" s="85"/>
      <c r="AD141" s="85"/>
      <c r="AE141" s="85"/>
      <c r="AF141" s="85"/>
      <c r="AG141" s="86"/>
      <c r="AH141" s="84" t="s">
        <v>398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8">
        <f>BC143+BC142</f>
        <v>10800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90"/>
      <c r="BY141" s="88">
        <f>BY142+BY143</f>
        <v>3318.96</v>
      </c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90"/>
      <c r="CO141" s="88">
        <f>BC140-BY141</f>
        <v>7481.04</v>
      </c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2"/>
    </row>
    <row r="142" spans="1:108" ht="24.75" customHeight="1">
      <c r="A142" s="34" t="s">
        <v>106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5"/>
      <c r="AB142" s="87" t="s">
        <v>15</v>
      </c>
      <c r="AC142" s="85"/>
      <c r="AD142" s="85"/>
      <c r="AE142" s="85"/>
      <c r="AF142" s="85"/>
      <c r="AG142" s="86"/>
      <c r="AH142" s="84" t="s">
        <v>468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8">
        <v>800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90"/>
      <c r="BY142" s="88">
        <v>800</v>
      </c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8" t="s">
        <v>182</v>
      </c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2"/>
    </row>
    <row r="143" spans="1:108" ht="15.75" customHeight="1">
      <c r="A143" s="34" t="s">
        <v>399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5"/>
      <c r="AB143" s="87" t="s">
        <v>15</v>
      </c>
      <c r="AC143" s="85"/>
      <c r="AD143" s="85"/>
      <c r="AE143" s="85"/>
      <c r="AF143" s="85"/>
      <c r="AG143" s="86"/>
      <c r="AH143" s="84" t="s">
        <v>400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8">
        <v>10000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90"/>
      <c r="BY143" s="88">
        <v>2518.96</v>
      </c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90"/>
      <c r="CO143" s="88">
        <f>BC143-BY143</f>
        <v>7481.04</v>
      </c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2"/>
    </row>
    <row r="144" spans="1:108" ht="15.75" customHeight="1">
      <c r="A144" s="34" t="s">
        <v>212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5"/>
      <c r="AB144" s="87" t="s">
        <v>15</v>
      </c>
      <c r="AC144" s="85"/>
      <c r="AD144" s="85"/>
      <c r="AE144" s="85"/>
      <c r="AF144" s="85"/>
      <c r="AG144" s="86"/>
      <c r="AH144" s="84" t="s">
        <v>401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8">
        <v>71100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90"/>
      <c r="BY144" s="88">
        <f>BY145</f>
        <v>11900</v>
      </c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8">
        <f>BC144-BY144</f>
        <v>59200</v>
      </c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2"/>
    </row>
    <row r="145" spans="1:108" ht="26.25" customHeight="1">
      <c r="A145" s="34" t="s">
        <v>109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5"/>
      <c r="AB145" s="87" t="s">
        <v>15</v>
      </c>
      <c r="AC145" s="85"/>
      <c r="AD145" s="85"/>
      <c r="AE145" s="85"/>
      <c r="AF145" s="85"/>
      <c r="AG145" s="86"/>
      <c r="AH145" s="84" t="s">
        <v>402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88">
        <v>71100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90"/>
      <c r="BY145" s="88">
        <v>11900</v>
      </c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90"/>
      <c r="CO145" s="88">
        <f>BC145-BY145</f>
        <v>59200</v>
      </c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2"/>
    </row>
    <row r="146" spans="1:108" ht="15" customHeight="1">
      <c r="A146" s="34" t="s">
        <v>403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5"/>
      <c r="AB146" s="87" t="s">
        <v>15</v>
      </c>
      <c r="AC146" s="85"/>
      <c r="AD146" s="85"/>
      <c r="AE146" s="85"/>
      <c r="AF146" s="85"/>
      <c r="AG146" s="86"/>
      <c r="AH146" s="84" t="s">
        <v>404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88">
        <f>BC147+BC157+BC175</f>
        <v>396500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90"/>
      <c r="BY146" s="88">
        <f>BY175</f>
        <v>20000</v>
      </c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8">
        <f>BC146-BY146</f>
        <v>376500</v>
      </c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2"/>
    </row>
    <row r="147" spans="1:108" ht="15" customHeight="1">
      <c r="A147" s="34" t="s">
        <v>405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5"/>
      <c r="AB147" s="87" t="s">
        <v>15</v>
      </c>
      <c r="AC147" s="85"/>
      <c r="AD147" s="85"/>
      <c r="AE147" s="85"/>
      <c r="AF147" s="85"/>
      <c r="AG147" s="86"/>
      <c r="AH147" s="84" t="s">
        <v>406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8">
        <f>BC150</f>
        <v>117100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90"/>
      <c r="BY147" s="88" t="str">
        <f>BY150</f>
        <v>-</v>
      </c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90"/>
      <c r="CO147" s="88">
        <f aca="true" t="shared" si="11" ref="CO147:CO156">BC147</f>
        <v>117100</v>
      </c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2"/>
    </row>
    <row r="148" spans="1:108" ht="15.75" customHeight="1">
      <c r="A148" s="34" t="s">
        <v>238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5"/>
      <c r="AB148" s="87" t="s">
        <v>15</v>
      </c>
      <c r="AC148" s="85"/>
      <c r="AD148" s="85"/>
      <c r="AE148" s="85"/>
      <c r="AF148" s="85"/>
      <c r="AG148" s="86"/>
      <c r="AH148" s="84" t="s">
        <v>559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8">
        <f>BC151</f>
        <v>117100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88" t="str">
        <f>BY151</f>
        <v>-</v>
      </c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8">
        <f t="shared" si="11"/>
        <v>117100</v>
      </c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2"/>
    </row>
    <row r="149" spans="1:108" ht="57" customHeight="1">
      <c r="A149" s="34" t="s">
        <v>558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5"/>
      <c r="AB149" s="87" t="s">
        <v>15</v>
      </c>
      <c r="AC149" s="85"/>
      <c r="AD149" s="85"/>
      <c r="AE149" s="85"/>
      <c r="AF149" s="85"/>
      <c r="AG149" s="86"/>
      <c r="AH149" s="84" t="s">
        <v>557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8">
        <f>BC152</f>
        <v>117100</v>
      </c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90"/>
      <c r="BY149" s="88" t="str">
        <f>BY152</f>
        <v>-</v>
      </c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90"/>
      <c r="CO149" s="88">
        <f>BC149</f>
        <v>117100</v>
      </c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2"/>
    </row>
    <row r="150" spans="1:108" ht="67.5" customHeight="1">
      <c r="A150" s="34" t="s">
        <v>407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5"/>
      <c r="AB150" s="87" t="s">
        <v>15</v>
      </c>
      <c r="AC150" s="85"/>
      <c r="AD150" s="85"/>
      <c r="AE150" s="85"/>
      <c r="AF150" s="85"/>
      <c r="AG150" s="86"/>
      <c r="AH150" s="84" t="s">
        <v>408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8">
        <f>BC153</f>
        <v>117100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88" t="str">
        <f>BY153</f>
        <v>-</v>
      </c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8">
        <f t="shared" si="11"/>
        <v>117100</v>
      </c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2"/>
    </row>
    <row r="151" spans="1:108" ht="36" customHeight="1">
      <c r="A151" s="34" t="s">
        <v>530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5"/>
      <c r="AB151" s="87" t="s">
        <v>15</v>
      </c>
      <c r="AC151" s="85"/>
      <c r="AD151" s="85"/>
      <c r="AE151" s="85"/>
      <c r="AF151" s="85"/>
      <c r="AG151" s="86"/>
      <c r="AH151" s="84" t="s">
        <v>556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8">
        <f aca="true" t="shared" si="12" ref="BC151:BC173">BC152</f>
        <v>117100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90"/>
      <c r="BY151" s="88" t="str">
        <f aca="true" t="shared" si="13" ref="BY151:BY173">BY152</f>
        <v>-</v>
      </c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90"/>
      <c r="CO151" s="88">
        <f t="shared" si="11"/>
        <v>117100</v>
      </c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</row>
    <row r="152" spans="1:108" ht="36" customHeight="1">
      <c r="A152" s="34" t="s">
        <v>515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5"/>
      <c r="AB152" s="87" t="s">
        <v>15</v>
      </c>
      <c r="AC152" s="85"/>
      <c r="AD152" s="85"/>
      <c r="AE152" s="85"/>
      <c r="AF152" s="85"/>
      <c r="AG152" s="86"/>
      <c r="AH152" s="84" t="s">
        <v>555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8">
        <f t="shared" si="12"/>
        <v>117100</v>
      </c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88" t="str">
        <f t="shared" si="13"/>
        <v>-</v>
      </c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8">
        <f>BC152</f>
        <v>117100</v>
      </c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2"/>
    </row>
    <row r="153" spans="1:108" ht="36" customHeight="1">
      <c r="A153" s="34" t="s">
        <v>317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5"/>
      <c r="AB153" s="87" t="s">
        <v>15</v>
      </c>
      <c r="AC153" s="85"/>
      <c r="AD153" s="85"/>
      <c r="AE153" s="85"/>
      <c r="AF153" s="85"/>
      <c r="AG153" s="86"/>
      <c r="AH153" s="84" t="s">
        <v>409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8">
        <f t="shared" si="12"/>
        <v>117100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90"/>
      <c r="BY153" s="88" t="str">
        <f t="shared" si="13"/>
        <v>-</v>
      </c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90"/>
      <c r="CO153" s="88">
        <f t="shared" si="11"/>
        <v>117100</v>
      </c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2"/>
    </row>
    <row r="154" spans="1:108" ht="13.5" customHeight="1">
      <c r="A154" s="34" t="s">
        <v>211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5"/>
      <c r="AB154" s="87" t="s">
        <v>15</v>
      </c>
      <c r="AC154" s="85"/>
      <c r="AD154" s="85"/>
      <c r="AE154" s="85"/>
      <c r="AF154" s="85"/>
      <c r="AG154" s="86"/>
      <c r="AH154" s="84" t="s">
        <v>410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8">
        <f t="shared" si="12"/>
        <v>117100</v>
      </c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88" t="str">
        <f t="shared" si="13"/>
        <v>-</v>
      </c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8">
        <f t="shared" si="11"/>
        <v>117100</v>
      </c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2"/>
    </row>
    <row r="155" spans="1:108" ht="13.5" customHeight="1">
      <c r="A155" s="34" t="s">
        <v>102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5"/>
      <c r="AB155" s="87" t="s">
        <v>15</v>
      </c>
      <c r="AC155" s="85"/>
      <c r="AD155" s="85"/>
      <c r="AE155" s="85"/>
      <c r="AF155" s="85"/>
      <c r="AG155" s="86"/>
      <c r="AH155" s="84" t="s">
        <v>324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8">
        <f t="shared" si="12"/>
        <v>117100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90"/>
      <c r="BY155" s="88" t="str">
        <f t="shared" si="13"/>
        <v>-</v>
      </c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90"/>
      <c r="CO155" s="88">
        <f t="shared" si="11"/>
        <v>117100</v>
      </c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2"/>
    </row>
    <row r="156" spans="1:108" ht="24" customHeight="1">
      <c r="A156" s="34" t="s">
        <v>106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5"/>
      <c r="AB156" s="87" t="s">
        <v>15</v>
      </c>
      <c r="AC156" s="85"/>
      <c r="AD156" s="85"/>
      <c r="AE156" s="85"/>
      <c r="AF156" s="85"/>
      <c r="AG156" s="86"/>
      <c r="AH156" s="84" t="s">
        <v>323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88">
        <v>117100</v>
      </c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88" t="s">
        <v>182</v>
      </c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8">
        <f t="shared" si="11"/>
        <v>117100</v>
      </c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2"/>
    </row>
    <row r="157" spans="1:108" ht="24" customHeight="1">
      <c r="A157" s="34" t="s">
        <v>450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5"/>
      <c r="AB157" s="87" t="s">
        <v>15</v>
      </c>
      <c r="AC157" s="85"/>
      <c r="AD157" s="85"/>
      <c r="AE157" s="85"/>
      <c r="AF157" s="85"/>
      <c r="AG157" s="86"/>
      <c r="AH157" s="84" t="s">
        <v>449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88">
        <f>BC159+BC168</f>
        <v>259400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90"/>
      <c r="BY157" s="88" t="str">
        <f>BY168</f>
        <v>-</v>
      </c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90"/>
      <c r="CO157" s="88">
        <f aca="true" t="shared" si="14" ref="CO157:CO174">BC157</f>
        <v>259400</v>
      </c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</row>
    <row r="158" spans="1:108" ht="15" customHeight="1">
      <c r="A158" s="34" t="s">
        <v>238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5"/>
      <c r="AB158" s="87" t="s">
        <v>15</v>
      </c>
      <c r="AC158" s="85"/>
      <c r="AD158" s="85"/>
      <c r="AE158" s="85"/>
      <c r="AF158" s="85"/>
      <c r="AG158" s="86"/>
      <c r="AH158" s="84" t="s">
        <v>554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8">
        <f>BC161</f>
        <v>229100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88" t="str">
        <f>BY161</f>
        <v>-</v>
      </c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8">
        <f t="shared" si="14"/>
        <v>229100</v>
      </c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1:108" ht="58.5" customHeight="1">
      <c r="A159" s="34" t="s">
        <v>411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5"/>
      <c r="AB159" s="87" t="s">
        <v>15</v>
      </c>
      <c r="AC159" s="85"/>
      <c r="AD159" s="85"/>
      <c r="AE159" s="85"/>
      <c r="AF159" s="85"/>
      <c r="AG159" s="86"/>
      <c r="AH159" s="84" t="s">
        <v>448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8">
        <f>BC162</f>
        <v>229100</v>
      </c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90"/>
      <c r="BY159" s="88" t="str">
        <f>BY162</f>
        <v>-</v>
      </c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90"/>
      <c r="CO159" s="88">
        <f t="shared" si="14"/>
        <v>229100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2"/>
    </row>
    <row r="160" spans="1:108" ht="36" customHeight="1">
      <c r="A160" s="34" t="s">
        <v>552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5"/>
      <c r="AB160" s="87" t="s">
        <v>15</v>
      </c>
      <c r="AC160" s="85"/>
      <c r="AD160" s="85"/>
      <c r="AE160" s="85"/>
      <c r="AF160" s="85"/>
      <c r="AG160" s="86"/>
      <c r="AH160" s="84" t="s">
        <v>553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8">
        <f t="shared" si="12"/>
        <v>229100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90"/>
      <c r="BY160" s="88" t="str">
        <f t="shared" si="13"/>
        <v>-</v>
      </c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8">
        <f t="shared" si="14"/>
        <v>229100</v>
      </c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2"/>
    </row>
    <row r="161" spans="1:108" ht="36" customHeight="1">
      <c r="A161" s="34" t="s">
        <v>515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5"/>
      <c r="AB161" s="87" t="s">
        <v>15</v>
      </c>
      <c r="AC161" s="85"/>
      <c r="AD161" s="85"/>
      <c r="AE161" s="85"/>
      <c r="AF161" s="85"/>
      <c r="AG161" s="86"/>
      <c r="AH161" s="84" t="s">
        <v>551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8">
        <f t="shared" si="12"/>
        <v>229100</v>
      </c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90"/>
      <c r="BY161" s="88" t="str">
        <f t="shared" si="13"/>
        <v>-</v>
      </c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90"/>
      <c r="CO161" s="88">
        <f t="shared" si="14"/>
        <v>229100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1:108" ht="36" customHeight="1">
      <c r="A162" s="34" t="s">
        <v>317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5"/>
      <c r="AB162" s="87" t="s">
        <v>15</v>
      </c>
      <c r="AC162" s="85"/>
      <c r="AD162" s="85"/>
      <c r="AE162" s="85"/>
      <c r="AF162" s="85"/>
      <c r="AG162" s="86"/>
      <c r="AH162" s="84" t="s">
        <v>447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8">
        <f t="shared" si="12"/>
        <v>229100</v>
      </c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90"/>
      <c r="BY162" s="88" t="str">
        <f t="shared" si="13"/>
        <v>-</v>
      </c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8">
        <f t="shared" si="14"/>
        <v>229100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2"/>
    </row>
    <row r="163" spans="1:108" ht="13.5" customHeight="1">
      <c r="A163" s="34" t="s">
        <v>211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5"/>
      <c r="AB163" s="87" t="s">
        <v>15</v>
      </c>
      <c r="AC163" s="85"/>
      <c r="AD163" s="85"/>
      <c r="AE163" s="85"/>
      <c r="AF163" s="85"/>
      <c r="AG163" s="86"/>
      <c r="AH163" s="84" t="s">
        <v>446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8">
        <f t="shared" si="12"/>
        <v>229100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90"/>
      <c r="BY163" s="88" t="str">
        <f t="shared" si="13"/>
        <v>-</v>
      </c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90"/>
      <c r="CO163" s="88">
        <f t="shared" si="14"/>
        <v>229100</v>
      </c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</row>
    <row r="164" spans="1:108" ht="13.5" customHeight="1">
      <c r="A164" s="34" t="s">
        <v>102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5"/>
      <c r="AB164" s="87" t="s">
        <v>15</v>
      </c>
      <c r="AC164" s="85"/>
      <c r="AD164" s="85"/>
      <c r="AE164" s="85"/>
      <c r="AF164" s="85"/>
      <c r="AG164" s="86"/>
      <c r="AH164" s="84" t="s">
        <v>445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8">
        <f t="shared" si="12"/>
        <v>229100</v>
      </c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88" t="str">
        <f t="shared" si="13"/>
        <v>-</v>
      </c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8">
        <f t="shared" si="14"/>
        <v>229100</v>
      </c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2"/>
    </row>
    <row r="165" spans="1:108" ht="24" customHeight="1">
      <c r="A165" s="34" t="s">
        <v>106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5"/>
      <c r="AB165" s="87" t="s">
        <v>15</v>
      </c>
      <c r="AC165" s="85"/>
      <c r="AD165" s="85"/>
      <c r="AE165" s="85"/>
      <c r="AF165" s="85"/>
      <c r="AG165" s="86"/>
      <c r="AH165" s="84" t="s">
        <v>444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8">
        <v>229100</v>
      </c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90"/>
      <c r="BY165" s="88" t="s">
        <v>182</v>
      </c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90"/>
      <c r="CO165" s="88">
        <f t="shared" si="14"/>
        <v>229100</v>
      </c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2"/>
    </row>
    <row r="166" spans="1:108" ht="24" customHeight="1">
      <c r="A166" s="34" t="s">
        <v>237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5"/>
      <c r="AB166" s="87" t="s">
        <v>15</v>
      </c>
      <c r="AC166" s="85"/>
      <c r="AD166" s="85"/>
      <c r="AE166" s="85"/>
      <c r="AF166" s="85"/>
      <c r="AG166" s="86"/>
      <c r="AH166" s="84" t="s">
        <v>550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8">
        <f>BC169</f>
        <v>30300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90"/>
      <c r="BY166" s="88" t="str">
        <f>BY169</f>
        <v>-</v>
      </c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8">
        <f t="shared" si="14"/>
        <v>30300</v>
      </c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2"/>
    </row>
    <row r="167" spans="1:108" ht="79.5" customHeight="1">
      <c r="A167" s="34" t="s">
        <v>622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5"/>
      <c r="AB167" s="87" t="s">
        <v>15</v>
      </c>
      <c r="AC167" s="85"/>
      <c r="AD167" s="85"/>
      <c r="AE167" s="85"/>
      <c r="AF167" s="85"/>
      <c r="AG167" s="86"/>
      <c r="AH167" s="84" t="s">
        <v>549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88">
        <f>BC170</f>
        <v>30300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 t="str">
        <f>BY170</f>
        <v>-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>
        <f t="shared" si="14"/>
        <v>30300</v>
      </c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2"/>
    </row>
    <row r="168" spans="1:108" ht="58.5" customHeight="1">
      <c r="A168" s="34" t="s">
        <v>318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5"/>
      <c r="AB168" s="87" t="s">
        <v>15</v>
      </c>
      <c r="AC168" s="85"/>
      <c r="AD168" s="85"/>
      <c r="AE168" s="85"/>
      <c r="AF168" s="85"/>
      <c r="AG168" s="86"/>
      <c r="AH168" s="84" t="s">
        <v>443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88">
        <f>BC171</f>
        <v>30300</v>
      </c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88" t="str">
        <f>BY171</f>
        <v>-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8">
        <f t="shared" si="14"/>
        <v>30300</v>
      </c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2"/>
    </row>
    <row r="169" spans="1:108" ht="36" customHeight="1">
      <c r="A169" s="34" t="s">
        <v>530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5"/>
      <c r="AB169" s="87" t="s">
        <v>15</v>
      </c>
      <c r="AC169" s="85"/>
      <c r="AD169" s="85"/>
      <c r="AE169" s="85"/>
      <c r="AF169" s="85"/>
      <c r="AG169" s="86"/>
      <c r="AH169" s="84" t="s">
        <v>548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8">
        <f t="shared" si="12"/>
        <v>30300</v>
      </c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90"/>
      <c r="BY169" s="88" t="str">
        <f t="shared" si="13"/>
        <v>-</v>
      </c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90"/>
      <c r="CO169" s="88">
        <f t="shared" si="14"/>
        <v>30300</v>
      </c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2"/>
    </row>
    <row r="170" spans="1:108" ht="36" customHeight="1">
      <c r="A170" s="34" t="s">
        <v>515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5"/>
      <c r="AB170" s="87" t="s">
        <v>15</v>
      </c>
      <c r="AC170" s="85"/>
      <c r="AD170" s="85"/>
      <c r="AE170" s="85"/>
      <c r="AF170" s="85"/>
      <c r="AG170" s="86"/>
      <c r="AH170" s="84" t="s">
        <v>547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8">
        <f t="shared" si="12"/>
        <v>30300</v>
      </c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90"/>
      <c r="BY170" s="88" t="str">
        <f t="shared" si="13"/>
        <v>-</v>
      </c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8">
        <f t="shared" si="14"/>
        <v>30300</v>
      </c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2"/>
    </row>
    <row r="171" spans="1:108" ht="36" customHeight="1">
      <c r="A171" s="34" t="s">
        <v>317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5"/>
      <c r="AB171" s="87" t="s">
        <v>15</v>
      </c>
      <c r="AC171" s="85"/>
      <c r="AD171" s="85"/>
      <c r="AE171" s="85"/>
      <c r="AF171" s="85"/>
      <c r="AG171" s="86"/>
      <c r="AH171" s="84" t="s">
        <v>442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8">
        <f t="shared" si="12"/>
        <v>30300</v>
      </c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90"/>
      <c r="BY171" s="88" t="str">
        <f t="shared" si="13"/>
        <v>-</v>
      </c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90"/>
      <c r="CO171" s="88">
        <f t="shared" si="14"/>
        <v>30300</v>
      </c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1:108" ht="13.5" customHeight="1">
      <c r="A172" s="34" t="s">
        <v>211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5"/>
      <c r="AB172" s="87" t="s">
        <v>15</v>
      </c>
      <c r="AC172" s="85"/>
      <c r="AD172" s="85"/>
      <c r="AE172" s="85"/>
      <c r="AF172" s="85"/>
      <c r="AG172" s="86"/>
      <c r="AH172" s="84" t="s">
        <v>441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8">
        <f t="shared" si="12"/>
        <v>30300</v>
      </c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90"/>
      <c r="BY172" s="88" t="str">
        <f t="shared" si="13"/>
        <v>-</v>
      </c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8">
        <f t="shared" si="14"/>
        <v>30300</v>
      </c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</row>
    <row r="173" spans="1:108" ht="13.5" customHeight="1">
      <c r="A173" s="34" t="s">
        <v>102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5"/>
      <c r="AB173" s="87" t="s">
        <v>15</v>
      </c>
      <c r="AC173" s="85"/>
      <c r="AD173" s="85"/>
      <c r="AE173" s="85"/>
      <c r="AF173" s="85"/>
      <c r="AG173" s="86"/>
      <c r="AH173" s="84" t="s">
        <v>440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8">
        <f t="shared" si="12"/>
        <v>30300</v>
      </c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90"/>
      <c r="BY173" s="88" t="str">
        <f t="shared" si="13"/>
        <v>-</v>
      </c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90"/>
      <c r="CO173" s="88">
        <f t="shared" si="14"/>
        <v>30300</v>
      </c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</row>
    <row r="174" spans="1:108" ht="24" customHeight="1">
      <c r="A174" s="34" t="s">
        <v>106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5"/>
      <c r="AB174" s="87" t="s">
        <v>15</v>
      </c>
      <c r="AC174" s="85"/>
      <c r="AD174" s="85"/>
      <c r="AE174" s="85"/>
      <c r="AF174" s="85"/>
      <c r="AG174" s="86"/>
      <c r="AH174" s="84" t="s">
        <v>439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8">
        <v>30300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90"/>
      <c r="BY174" s="88" t="s">
        <v>182</v>
      </c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8">
        <f t="shared" si="14"/>
        <v>30300</v>
      </c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1:108" ht="24" customHeight="1">
      <c r="A175" s="34" t="s">
        <v>499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5"/>
      <c r="AB175" s="87" t="s">
        <v>15</v>
      </c>
      <c r="AC175" s="85"/>
      <c r="AD175" s="85"/>
      <c r="AE175" s="85"/>
      <c r="AF175" s="85"/>
      <c r="AG175" s="86"/>
      <c r="AH175" s="84" t="s">
        <v>475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8">
        <f>BC176</f>
        <v>20000</v>
      </c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90"/>
      <c r="BY175" s="88">
        <f>BY176</f>
        <v>20000</v>
      </c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90"/>
      <c r="CO175" s="88" t="s">
        <v>182</v>
      </c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1:108" ht="16.5" customHeight="1">
      <c r="A176" s="34" t="s">
        <v>231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5"/>
      <c r="AB176" s="87" t="s">
        <v>15</v>
      </c>
      <c r="AC176" s="85"/>
      <c r="AD176" s="85"/>
      <c r="AE176" s="85"/>
      <c r="AF176" s="85"/>
      <c r="AG176" s="86"/>
      <c r="AH176" s="84" t="s">
        <v>474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8">
        <f>BC177</f>
        <v>20000</v>
      </c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90"/>
      <c r="BY176" s="88">
        <f>BY177</f>
        <v>20000</v>
      </c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8" t="s">
        <v>182</v>
      </c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1:108" ht="114" customHeight="1">
      <c r="A177" s="34" t="s">
        <v>546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5"/>
      <c r="AB177" s="87" t="s">
        <v>15</v>
      </c>
      <c r="AC177" s="85"/>
      <c r="AD177" s="85"/>
      <c r="AE177" s="85"/>
      <c r="AF177" s="85"/>
      <c r="AG177" s="86"/>
      <c r="AH177" s="84" t="s">
        <v>473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8">
        <f>BC179</f>
        <v>20000</v>
      </c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90"/>
      <c r="BY177" s="88">
        <f>BY179</f>
        <v>20000</v>
      </c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90"/>
      <c r="CO177" s="88" t="s">
        <v>182</v>
      </c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1:108" ht="16.5" customHeight="1">
      <c r="A178" s="34" t="s">
        <v>231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5"/>
      <c r="AB178" s="87" t="s">
        <v>15</v>
      </c>
      <c r="AC178" s="85"/>
      <c r="AD178" s="85"/>
      <c r="AE178" s="85"/>
      <c r="AF178" s="85"/>
      <c r="AG178" s="86"/>
      <c r="AH178" s="84" t="s">
        <v>545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88">
        <f>BC179</f>
        <v>20000</v>
      </c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90"/>
      <c r="BY178" s="88">
        <f>BY179</f>
        <v>20000</v>
      </c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8" t="s">
        <v>182</v>
      </c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1:108" ht="16.5" customHeight="1">
      <c r="A179" s="34" t="s">
        <v>112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5"/>
      <c r="AB179" s="87" t="s">
        <v>15</v>
      </c>
      <c r="AC179" s="85"/>
      <c r="AD179" s="85"/>
      <c r="AE179" s="85"/>
      <c r="AF179" s="85"/>
      <c r="AG179" s="86"/>
      <c r="AH179" s="84" t="s">
        <v>472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88">
        <f>BC181</f>
        <v>20000</v>
      </c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90"/>
      <c r="BY179" s="88">
        <f>BY181</f>
        <v>20000</v>
      </c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90"/>
      <c r="CO179" s="88" t="s">
        <v>182</v>
      </c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1:108" ht="18" customHeight="1">
      <c r="A180" s="34" t="s">
        <v>211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5"/>
      <c r="AB180" s="87" t="s">
        <v>15</v>
      </c>
      <c r="AC180" s="85"/>
      <c r="AD180" s="85"/>
      <c r="AE180" s="85"/>
      <c r="AF180" s="85"/>
      <c r="AG180" s="86"/>
      <c r="AH180" s="84" t="s">
        <v>620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8">
        <f>BC181</f>
        <v>20000</v>
      </c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90"/>
      <c r="BY180" s="88">
        <f>BY181</f>
        <v>20000</v>
      </c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8" t="s">
        <v>182</v>
      </c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1:108" ht="24" customHeight="1">
      <c r="A181" s="34" t="s">
        <v>113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5"/>
      <c r="AB181" s="87" t="s">
        <v>15</v>
      </c>
      <c r="AC181" s="85"/>
      <c r="AD181" s="85"/>
      <c r="AE181" s="85"/>
      <c r="AF181" s="85"/>
      <c r="AG181" s="86"/>
      <c r="AH181" s="84" t="s">
        <v>471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8">
        <f>BC182</f>
        <v>20000</v>
      </c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90"/>
      <c r="BY181" s="88">
        <f>BY182</f>
        <v>20000</v>
      </c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90"/>
      <c r="CO181" s="88" t="s">
        <v>182</v>
      </c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2"/>
    </row>
    <row r="182" spans="1:108" ht="36.75" customHeight="1">
      <c r="A182" s="34" t="s">
        <v>114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5"/>
      <c r="AB182" s="87" t="s">
        <v>15</v>
      </c>
      <c r="AC182" s="85"/>
      <c r="AD182" s="85"/>
      <c r="AE182" s="85"/>
      <c r="AF182" s="85"/>
      <c r="AG182" s="86"/>
      <c r="AH182" s="84" t="s">
        <v>470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8">
        <v>20000</v>
      </c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90"/>
      <c r="BY182" s="88">
        <v>20000</v>
      </c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8" t="s">
        <v>182</v>
      </c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2"/>
    </row>
    <row r="183" spans="1:108" ht="24" customHeight="1">
      <c r="A183" s="34" t="s">
        <v>131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5"/>
      <c r="AB183" s="87" t="s">
        <v>15</v>
      </c>
      <c r="AC183" s="85"/>
      <c r="AD183" s="85"/>
      <c r="AE183" s="85"/>
      <c r="AF183" s="85"/>
      <c r="AG183" s="86"/>
      <c r="AH183" s="84" t="s">
        <v>132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8">
        <f>BC191+BC213+BC184</f>
        <v>28789300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90"/>
      <c r="BY183" s="88">
        <f>BY213+BY191</f>
        <v>729094.52</v>
      </c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90"/>
      <c r="CO183" s="88">
        <f>BC183-BY183</f>
        <v>28060205.48</v>
      </c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2"/>
    </row>
    <row r="184" spans="1:108" ht="17.25" customHeight="1">
      <c r="A184" s="34" t="s">
        <v>609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5"/>
      <c r="AB184" s="87" t="s">
        <v>15</v>
      </c>
      <c r="AC184" s="85"/>
      <c r="AD184" s="85"/>
      <c r="AE184" s="85"/>
      <c r="AF184" s="85"/>
      <c r="AG184" s="86"/>
      <c r="AH184" s="84" t="s">
        <v>608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8">
        <f>BC185</f>
        <v>588000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90"/>
      <c r="BY184" s="88" t="str">
        <f>BY188</f>
        <v>-</v>
      </c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8">
        <f aca="true" t="shared" si="15" ref="CO184:CO190">BC184</f>
        <v>588000</v>
      </c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2"/>
    </row>
    <row r="185" spans="1:108" ht="17.25" customHeight="1">
      <c r="A185" s="34" t="s">
        <v>238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5"/>
      <c r="AB185" s="87" t="s">
        <v>15</v>
      </c>
      <c r="AC185" s="85"/>
      <c r="AD185" s="85"/>
      <c r="AE185" s="85"/>
      <c r="AF185" s="85"/>
      <c r="AG185" s="86"/>
      <c r="AH185" s="84" t="s">
        <v>607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8">
        <f>BC186</f>
        <v>588000</v>
      </c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90"/>
      <c r="BY185" s="88" t="str">
        <f>BY189</f>
        <v>-</v>
      </c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88">
        <f t="shared" si="15"/>
        <v>588000</v>
      </c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2"/>
    </row>
    <row r="186" spans="1:108" ht="57.75" customHeight="1">
      <c r="A186" s="34" t="s">
        <v>610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5"/>
      <c r="AB186" s="87" t="s">
        <v>15</v>
      </c>
      <c r="AC186" s="85"/>
      <c r="AD186" s="85"/>
      <c r="AE186" s="85"/>
      <c r="AF186" s="85"/>
      <c r="AG186" s="86"/>
      <c r="AH186" s="84" t="s">
        <v>605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8">
        <f>BC188</f>
        <v>588000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90"/>
      <c r="BY186" s="88" t="str">
        <f>BY190</f>
        <v>-</v>
      </c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8">
        <f t="shared" si="15"/>
        <v>588000</v>
      </c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2"/>
    </row>
    <row r="187" spans="1:108" ht="19.5" customHeight="1">
      <c r="A187" s="34" t="s">
        <v>537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5"/>
      <c r="AB187" s="87" t="s">
        <v>15</v>
      </c>
      <c r="AC187" s="85"/>
      <c r="AD187" s="85"/>
      <c r="AE187" s="85"/>
      <c r="AF187" s="85"/>
      <c r="AG187" s="86"/>
      <c r="AH187" s="84" t="s">
        <v>606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8">
        <f>BC188</f>
        <v>588000</v>
      </c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90"/>
      <c r="BY187" s="88" t="str">
        <f>BY188</f>
        <v>-</v>
      </c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90"/>
      <c r="CO187" s="88">
        <f t="shared" si="15"/>
        <v>588000</v>
      </c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2"/>
    </row>
    <row r="188" spans="1:108" ht="45.75" customHeight="1">
      <c r="A188" s="34" t="s">
        <v>611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5"/>
      <c r="AB188" s="87" t="s">
        <v>15</v>
      </c>
      <c r="AC188" s="85"/>
      <c r="AD188" s="85"/>
      <c r="AE188" s="85"/>
      <c r="AF188" s="85"/>
      <c r="AG188" s="86"/>
      <c r="AH188" s="84" t="s">
        <v>604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8">
        <f>BC189</f>
        <v>588000</v>
      </c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90"/>
      <c r="BY188" s="88" t="str">
        <f>BY189</f>
        <v>-</v>
      </c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8">
        <f t="shared" si="15"/>
        <v>588000</v>
      </c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2"/>
    </row>
    <row r="189" spans="1:108" ht="24" customHeight="1">
      <c r="A189" s="34" t="s">
        <v>212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5"/>
      <c r="AB189" s="87" t="s">
        <v>15</v>
      </c>
      <c r="AC189" s="85"/>
      <c r="AD189" s="85"/>
      <c r="AE189" s="85"/>
      <c r="AF189" s="85"/>
      <c r="AG189" s="86"/>
      <c r="AH189" s="84" t="s">
        <v>603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88">
        <f>BC190</f>
        <v>588000</v>
      </c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90"/>
      <c r="BY189" s="88" t="str">
        <f>BY190</f>
        <v>-</v>
      </c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90"/>
      <c r="CO189" s="88">
        <f t="shared" si="15"/>
        <v>588000</v>
      </c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2"/>
    </row>
    <row r="190" spans="1:108" ht="24.75" customHeight="1">
      <c r="A190" s="34" t="s">
        <v>223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5"/>
      <c r="AB190" s="87" t="s">
        <v>15</v>
      </c>
      <c r="AC190" s="85"/>
      <c r="AD190" s="85"/>
      <c r="AE190" s="85"/>
      <c r="AF190" s="85"/>
      <c r="AG190" s="86"/>
      <c r="AH190" s="84" t="s">
        <v>602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88">
        <v>588000</v>
      </c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90"/>
      <c r="BY190" s="88" t="s">
        <v>182</v>
      </c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8">
        <f t="shared" si="15"/>
        <v>588000</v>
      </c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2"/>
    </row>
    <row r="191" spans="1:108" ht="17.25" customHeight="1">
      <c r="A191" s="34" t="s">
        <v>208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5"/>
      <c r="AB191" s="87" t="s">
        <v>15</v>
      </c>
      <c r="AC191" s="85"/>
      <c r="AD191" s="85"/>
      <c r="AE191" s="85"/>
      <c r="AF191" s="85"/>
      <c r="AG191" s="86"/>
      <c r="AH191" s="84" t="s">
        <v>207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8">
        <f>BC199+BC206+BC212</f>
        <v>27776900</v>
      </c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90"/>
      <c r="BY191" s="88">
        <f>BY194</f>
        <v>533898.54</v>
      </c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90"/>
      <c r="CO191" s="88">
        <f aca="true" t="shared" si="16" ref="CO191:CO199">BC191-BY191</f>
        <v>27243001.46</v>
      </c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2"/>
    </row>
    <row r="192" spans="1:108" ht="16.5" customHeight="1">
      <c r="A192" s="34" t="s">
        <v>231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5"/>
      <c r="AB192" s="87" t="s">
        <v>15</v>
      </c>
      <c r="AC192" s="85"/>
      <c r="AD192" s="85"/>
      <c r="AE192" s="85"/>
      <c r="AF192" s="85"/>
      <c r="AG192" s="86"/>
      <c r="AH192" s="84" t="s">
        <v>544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88">
        <f>BC194</f>
        <v>840300</v>
      </c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90"/>
      <c r="BY192" s="88">
        <f>BY197</f>
        <v>533898.54</v>
      </c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90"/>
      <c r="CO192" s="88">
        <f t="shared" si="16"/>
        <v>306401.45999999996</v>
      </c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2"/>
    </row>
    <row r="193" spans="1:108" ht="78.75" customHeight="1">
      <c r="A193" s="34" t="s">
        <v>543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5"/>
      <c r="AB193" s="87" t="s">
        <v>15</v>
      </c>
      <c r="AC193" s="85"/>
      <c r="AD193" s="85"/>
      <c r="AE193" s="85"/>
      <c r="AF193" s="85"/>
      <c r="AG193" s="86"/>
      <c r="AH193" s="84" t="s">
        <v>542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88">
        <f>BC195</f>
        <v>840300</v>
      </c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90"/>
      <c r="BY193" s="88">
        <f>BY198</f>
        <v>533898.54</v>
      </c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88">
        <f t="shared" si="16"/>
        <v>306401.45999999996</v>
      </c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1:108" ht="148.5" customHeight="1">
      <c r="A194" s="34" t="s">
        <v>438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5"/>
      <c r="AB194" s="87" t="s">
        <v>15</v>
      </c>
      <c r="AC194" s="85"/>
      <c r="AD194" s="85"/>
      <c r="AE194" s="85"/>
      <c r="AF194" s="85"/>
      <c r="AG194" s="86"/>
      <c r="AH194" s="84" t="s">
        <v>437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88">
        <f>BC196</f>
        <v>840300</v>
      </c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90"/>
      <c r="BY194" s="88">
        <f>BY199</f>
        <v>533898.54</v>
      </c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90"/>
      <c r="CO194" s="88">
        <f t="shared" si="16"/>
        <v>306401.45999999996</v>
      </c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</row>
    <row r="195" spans="1:108" ht="17.25" customHeight="1">
      <c r="A195" s="34" t="s">
        <v>514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5"/>
      <c r="AB195" s="87" t="s">
        <v>15</v>
      </c>
      <c r="AC195" s="85"/>
      <c r="AD195" s="85"/>
      <c r="AE195" s="85"/>
      <c r="AF195" s="85"/>
      <c r="AG195" s="86"/>
      <c r="AH195" s="84" t="s">
        <v>541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88">
        <f>BC197</f>
        <v>840300</v>
      </c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90"/>
      <c r="BY195" s="88">
        <f>BY197</f>
        <v>533898.54</v>
      </c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90"/>
      <c r="CO195" s="88">
        <f t="shared" si="16"/>
        <v>306401.45999999996</v>
      </c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2"/>
    </row>
    <row r="196" spans="1:108" ht="69.75" customHeight="1">
      <c r="A196" s="34" t="s">
        <v>436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5"/>
      <c r="AB196" s="87" t="s">
        <v>15</v>
      </c>
      <c r="AC196" s="85"/>
      <c r="AD196" s="85"/>
      <c r="AE196" s="85"/>
      <c r="AF196" s="85"/>
      <c r="AG196" s="86"/>
      <c r="AH196" s="84" t="s">
        <v>435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88">
        <f>BC198</f>
        <v>840300</v>
      </c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90"/>
      <c r="BY196" s="88">
        <f>BY198</f>
        <v>533898.54</v>
      </c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90"/>
      <c r="CO196" s="88">
        <f t="shared" si="16"/>
        <v>306401.45999999996</v>
      </c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1:108" ht="16.5" customHeight="1">
      <c r="A197" s="34" t="s">
        <v>211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5"/>
      <c r="AB197" s="87" t="s">
        <v>15</v>
      </c>
      <c r="AC197" s="85"/>
      <c r="AD197" s="85"/>
      <c r="AE197" s="85"/>
      <c r="AF197" s="85"/>
      <c r="AG197" s="86"/>
      <c r="AH197" s="84" t="s">
        <v>453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88">
        <v>840300</v>
      </c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90"/>
      <c r="BY197" s="88">
        <f>BY198</f>
        <v>533898.54</v>
      </c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90"/>
      <c r="CO197" s="88">
        <f t="shared" si="16"/>
        <v>306401.45999999996</v>
      </c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2"/>
    </row>
    <row r="198" spans="1:108" ht="24.75" customHeight="1">
      <c r="A198" s="34" t="s">
        <v>421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5"/>
      <c r="AB198" s="87" t="s">
        <v>15</v>
      </c>
      <c r="AC198" s="85"/>
      <c r="AD198" s="85"/>
      <c r="AE198" s="85"/>
      <c r="AF198" s="85"/>
      <c r="AG198" s="86"/>
      <c r="AH198" s="84" t="s">
        <v>434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88">
        <v>840300</v>
      </c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90"/>
      <c r="BY198" s="88">
        <f>BY199</f>
        <v>533898.54</v>
      </c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90"/>
      <c r="CO198" s="88">
        <f t="shared" si="16"/>
        <v>306401.45999999996</v>
      </c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2"/>
    </row>
    <row r="199" spans="1:108" ht="46.5" customHeight="1">
      <c r="A199" s="34" t="s">
        <v>433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5"/>
      <c r="AB199" s="87" t="s">
        <v>15</v>
      </c>
      <c r="AC199" s="85"/>
      <c r="AD199" s="85"/>
      <c r="AE199" s="85"/>
      <c r="AF199" s="85"/>
      <c r="AG199" s="86"/>
      <c r="AH199" s="84" t="s">
        <v>432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88">
        <v>840300</v>
      </c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90"/>
      <c r="BY199" s="88">
        <v>533898.54</v>
      </c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90"/>
      <c r="CO199" s="88">
        <f t="shared" si="16"/>
        <v>306401.45999999996</v>
      </c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2"/>
    </row>
    <row r="200" spans="1:108" ht="17.25" customHeight="1">
      <c r="A200" s="34" t="s">
        <v>238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5"/>
      <c r="AB200" s="87" t="s">
        <v>15</v>
      </c>
      <c r="AC200" s="85"/>
      <c r="AD200" s="85"/>
      <c r="AE200" s="85"/>
      <c r="AF200" s="85"/>
      <c r="AG200" s="86"/>
      <c r="AH200" s="84" t="s">
        <v>540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88">
        <f>BC201+BC207</f>
        <v>26936600</v>
      </c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90"/>
      <c r="BY200" s="88" t="str">
        <f>BY205</f>
        <v>-</v>
      </c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90"/>
      <c r="CO200" s="88">
        <f aca="true" t="shared" si="17" ref="CO200:CO212">BC200</f>
        <v>26936600</v>
      </c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2"/>
    </row>
    <row r="201" spans="1:108" ht="57.75" customHeight="1">
      <c r="A201" s="34" t="s">
        <v>431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5"/>
      <c r="AB201" s="87" t="s">
        <v>15</v>
      </c>
      <c r="AC201" s="85"/>
      <c r="AD201" s="85"/>
      <c r="AE201" s="85"/>
      <c r="AF201" s="85"/>
      <c r="AG201" s="86"/>
      <c r="AH201" s="84" t="s">
        <v>224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88">
        <f>BC204</f>
        <v>21725100</v>
      </c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90"/>
      <c r="BY201" s="88" t="str">
        <f>BY206</f>
        <v>-</v>
      </c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90"/>
      <c r="CO201" s="88">
        <f t="shared" si="17"/>
        <v>21725100</v>
      </c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2"/>
    </row>
    <row r="202" spans="1:108" ht="16.5" customHeight="1">
      <c r="A202" s="34" t="s">
        <v>537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5"/>
      <c r="AB202" s="87" t="s">
        <v>15</v>
      </c>
      <c r="AC202" s="85"/>
      <c r="AD202" s="85"/>
      <c r="AE202" s="85"/>
      <c r="AF202" s="85"/>
      <c r="AG202" s="86"/>
      <c r="AH202" s="84" t="s">
        <v>539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88">
        <f>BC203</f>
        <v>21725100</v>
      </c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90"/>
      <c r="BY202" s="88" t="str">
        <f>BY203</f>
        <v>-</v>
      </c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90"/>
      <c r="CO202" s="88">
        <f t="shared" si="17"/>
        <v>21725100</v>
      </c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2"/>
    </row>
    <row r="203" spans="1:108" ht="47.25" customHeight="1">
      <c r="A203" s="34" t="s">
        <v>322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5"/>
      <c r="AB203" s="87" t="s">
        <v>15</v>
      </c>
      <c r="AC203" s="85"/>
      <c r="AD203" s="85"/>
      <c r="AE203" s="85"/>
      <c r="AF203" s="85"/>
      <c r="AG203" s="86"/>
      <c r="AH203" s="84" t="s">
        <v>538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88">
        <f>BC204</f>
        <v>21725100</v>
      </c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90"/>
      <c r="BY203" s="88" t="str">
        <f>BY204</f>
        <v>-</v>
      </c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90"/>
      <c r="CO203" s="88">
        <f t="shared" si="17"/>
        <v>21725100</v>
      </c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2"/>
    </row>
    <row r="204" spans="1:108" ht="66.75" customHeight="1">
      <c r="A204" s="34" t="s">
        <v>535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5"/>
      <c r="AB204" s="87" t="s">
        <v>15</v>
      </c>
      <c r="AC204" s="85"/>
      <c r="AD204" s="85"/>
      <c r="AE204" s="85"/>
      <c r="AF204" s="85"/>
      <c r="AG204" s="86"/>
      <c r="AH204" s="84" t="s">
        <v>481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88">
        <f>BC205</f>
        <v>21725100</v>
      </c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90"/>
      <c r="BY204" s="88" t="str">
        <f>BY205</f>
        <v>-</v>
      </c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90"/>
      <c r="CO204" s="88">
        <f t="shared" si="17"/>
        <v>21725100</v>
      </c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2"/>
    </row>
    <row r="205" spans="1:108" ht="24" customHeight="1">
      <c r="A205" s="34" t="s">
        <v>212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5"/>
      <c r="AB205" s="87" t="s">
        <v>15</v>
      </c>
      <c r="AC205" s="85"/>
      <c r="AD205" s="85"/>
      <c r="AE205" s="85"/>
      <c r="AF205" s="85"/>
      <c r="AG205" s="86"/>
      <c r="AH205" s="84" t="s">
        <v>480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88">
        <f>BC206</f>
        <v>21725100</v>
      </c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90"/>
      <c r="BY205" s="88" t="str">
        <f>BY206</f>
        <v>-</v>
      </c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90"/>
      <c r="CO205" s="88">
        <f t="shared" si="17"/>
        <v>21725100</v>
      </c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2"/>
    </row>
    <row r="206" spans="1:108" ht="24.75" customHeight="1">
      <c r="A206" s="34" t="s">
        <v>223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5"/>
      <c r="AB206" s="87" t="s">
        <v>15</v>
      </c>
      <c r="AC206" s="85"/>
      <c r="AD206" s="85"/>
      <c r="AE206" s="85"/>
      <c r="AF206" s="85"/>
      <c r="AG206" s="86"/>
      <c r="AH206" s="84" t="s">
        <v>479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88">
        <v>21725100</v>
      </c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90"/>
      <c r="BY206" s="88" t="s">
        <v>182</v>
      </c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90"/>
      <c r="CO206" s="88">
        <f t="shared" si="17"/>
        <v>21725100</v>
      </c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2"/>
    </row>
    <row r="207" spans="1:108" ht="57" customHeight="1">
      <c r="A207" s="34" t="s">
        <v>430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5"/>
      <c r="AB207" s="87" t="s">
        <v>15</v>
      </c>
      <c r="AC207" s="85"/>
      <c r="AD207" s="85"/>
      <c r="AE207" s="85"/>
      <c r="AF207" s="85"/>
      <c r="AG207" s="86"/>
      <c r="AH207" s="84" t="s">
        <v>429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88">
        <f>BC208</f>
        <v>5211500</v>
      </c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90"/>
      <c r="BY207" s="88" t="str">
        <f>BY208</f>
        <v>-</v>
      </c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90"/>
      <c r="CO207" s="88">
        <f t="shared" si="17"/>
        <v>5211500</v>
      </c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2"/>
    </row>
    <row r="208" spans="1:108" ht="15.75" customHeight="1">
      <c r="A208" s="34" t="s">
        <v>537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5"/>
      <c r="AB208" s="87" t="s">
        <v>15</v>
      </c>
      <c r="AC208" s="85"/>
      <c r="AD208" s="85"/>
      <c r="AE208" s="85"/>
      <c r="AF208" s="85"/>
      <c r="AG208" s="86"/>
      <c r="AH208" s="84" t="s">
        <v>536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88">
        <f>BC210</f>
        <v>5211500</v>
      </c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90"/>
      <c r="BY208" s="88" t="str">
        <f>BY210</f>
        <v>-</v>
      </c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90"/>
      <c r="CO208" s="88">
        <f t="shared" si="17"/>
        <v>5211500</v>
      </c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2"/>
    </row>
    <row r="209" spans="1:108" ht="47.25" customHeight="1">
      <c r="A209" s="34" t="s">
        <v>322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5"/>
      <c r="AB209" s="87" t="s">
        <v>15</v>
      </c>
      <c r="AC209" s="85"/>
      <c r="AD209" s="85"/>
      <c r="AE209" s="85"/>
      <c r="AF209" s="85"/>
      <c r="AG209" s="86"/>
      <c r="AH209" s="84" t="s">
        <v>621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88">
        <f>BC210</f>
        <v>5211500</v>
      </c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90"/>
      <c r="BY209" s="88" t="str">
        <f>BY210</f>
        <v>-</v>
      </c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90"/>
      <c r="CO209" s="88">
        <f>BC209</f>
        <v>5211500</v>
      </c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2"/>
    </row>
    <row r="210" spans="1:108" ht="66.75" customHeight="1">
      <c r="A210" s="34" t="s">
        <v>535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5"/>
      <c r="AB210" s="87" t="s">
        <v>15</v>
      </c>
      <c r="AC210" s="85"/>
      <c r="AD210" s="85"/>
      <c r="AE210" s="85"/>
      <c r="AF210" s="85"/>
      <c r="AG210" s="86"/>
      <c r="AH210" s="84" t="s">
        <v>478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88">
        <f>BC211</f>
        <v>5211500</v>
      </c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90"/>
      <c r="BY210" s="88" t="str">
        <f>BY211</f>
        <v>-</v>
      </c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90"/>
      <c r="CO210" s="88">
        <f t="shared" si="17"/>
        <v>5211500</v>
      </c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2"/>
    </row>
    <row r="211" spans="1:108" ht="23.25" customHeight="1">
      <c r="A211" s="34" t="s">
        <v>212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5"/>
      <c r="AB211" s="87" t="s">
        <v>15</v>
      </c>
      <c r="AC211" s="85"/>
      <c r="AD211" s="85"/>
      <c r="AE211" s="85"/>
      <c r="AF211" s="85"/>
      <c r="AG211" s="86"/>
      <c r="AH211" s="84" t="s">
        <v>477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88">
        <f>BC212</f>
        <v>5211500</v>
      </c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90"/>
      <c r="BY211" s="88" t="str">
        <f>BY212</f>
        <v>-</v>
      </c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90"/>
      <c r="CO211" s="88">
        <f t="shared" si="17"/>
        <v>5211500</v>
      </c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2"/>
    </row>
    <row r="212" spans="1:108" ht="24.75" customHeight="1">
      <c r="A212" s="34" t="s">
        <v>223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5"/>
      <c r="AB212" s="87" t="s">
        <v>15</v>
      </c>
      <c r="AC212" s="85"/>
      <c r="AD212" s="85"/>
      <c r="AE212" s="85"/>
      <c r="AF212" s="85"/>
      <c r="AG212" s="86"/>
      <c r="AH212" s="84" t="s">
        <v>476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88">
        <v>5211500</v>
      </c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90"/>
      <c r="BY212" s="88" t="s">
        <v>182</v>
      </c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90"/>
      <c r="CO212" s="88">
        <f t="shared" si="17"/>
        <v>5211500</v>
      </c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2"/>
    </row>
    <row r="213" spans="1:108" ht="15" customHeight="1">
      <c r="A213" s="94" t="s">
        <v>133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87" t="s">
        <v>15</v>
      </c>
      <c r="AC213" s="85"/>
      <c r="AD213" s="85"/>
      <c r="AE213" s="85"/>
      <c r="AF213" s="85"/>
      <c r="AG213" s="86"/>
      <c r="AH213" s="84" t="s">
        <v>134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88">
        <f>BC214+BC224+BC237+BC242</f>
        <v>424400</v>
      </c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90"/>
      <c r="BY213" s="88">
        <f>BY224+BY242</f>
        <v>195195.98</v>
      </c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90"/>
      <c r="CO213" s="88">
        <f>BC213-BY213</f>
        <v>229204.02</v>
      </c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2"/>
    </row>
    <row r="214" spans="1:108" ht="59.25" customHeight="1" hidden="1">
      <c r="A214" s="34" t="s">
        <v>411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5"/>
      <c r="AB214" s="87" t="s">
        <v>15</v>
      </c>
      <c r="AC214" s="85"/>
      <c r="AD214" s="85"/>
      <c r="AE214" s="85"/>
      <c r="AF214" s="85"/>
      <c r="AG214" s="86"/>
      <c r="AH214" s="84" t="s">
        <v>321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88">
        <f>BC215</f>
        <v>0</v>
      </c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90"/>
      <c r="BY214" s="88" t="str">
        <f>BY218</f>
        <v>-</v>
      </c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90"/>
      <c r="CO214" s="88" t="e">
        <f aca="true" t="shared" si="18" ref="CO214:CO230">BC214-BY214</f>
        <v>#VALUE!</v>
      </c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2"/>
    </row>
    <row r="215" spans="1:108" ht="37.5" customHeight="1" hidden="1">
      <c r="A215" s="34" t="s">
        <v>317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5"/>
      <c r="AB215" s="87" t="s">
        <v>15</v>
      </c>
      <c r="AC215" s="85"/>
      <c r="AD215" s="85"/>
      <c r="AE215" s="85"/>
      <c r="AF215" s="85"/>
      <c r="AG215" s="86"/>
      <c r="AH215" s="84" t="s">
        <v>412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88">
        <f>BC217</f>
        <v>0</v>
      </c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90"/>
      <c r="BY215" s="88" t="str">
        <f>BY217</f>
        <v>-</v>
      </c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90"/>
      <c r="CO215" s="88" t="e">
        <f t="shared" si="18"/>
        <v>#VALUE!</v>
      </c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2"/>
    </row>
    <row r="216" spans="1:108" ht="13.5" customHeight="1" hidden="1">
      <c r="A216" s="34" t="s">
        <v>211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5"/>
      <c r="AB216" s="87" t="s">
        <v>15</v>
      </c>
      <c r="AC216" s="85"/>
      <c r="AD216" s="85"/>
      <c r="AE216" s="85"/>
      <c r="AF216" s="85"/>
      <c r="AG216" s="86"/>
      <c r="AH216" s="84" t="s">
        <v>413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8">
        <f>BC217</f>
        <v>0</v>
      </c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 t="str">
        <f>BY217</f>
        <v>-</v>
      </c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88" t="e">
        <f t="shared" si="18"/>
        <v>#VALUE!</v>
      </c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2"/>
    </row>
    <row r="217" spans="1:108" ht="15" customHeight="1" hidden="1">
      <c r="A217" s="34" t="s">
        <v>102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5"/>
      <c r="AB217" s="87" t="s">
        <v>15</v>
      </c>
      <c r="AC217" s="85"/>
      <c r="AD217" s="85"/>
      <c r="AE217" s="85"/>
      <c r="AF217" s="85"/>
      <c r="AG217" s="86"/>
      <c r="AH217" s="84" t="s">
        <v>414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88">
        <f>BC218</f>
        <v>0</v>
      </c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90"/>
      <c r="BY217" s="88" t="str">
        <f>BY218</f>
        <v>-</v>
      </c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90"/>
      <c r="CO217" s="88" t="e">
        <f t="shared" si="18"/>
        <v>#VALUE!</v>
      </c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2"/>
    </row>
    <row r="218" spans="1:108" ht="22.5" customHeight="1" hidden="1">
      <c r="A218" s="34" t="s">
        <v>106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5"/>
      <c r="AB218" s="87" t="s">
        <v>15</v>
      </c>
      <c r="AC218" s="85"/>
      <c r="AD218" s="85"/>
      <c r="AE218" s="85"/>
      <c r="AF218" s="85"/>
      <c r="AG218" s="86"/>
      <c r="AH218" s="84" t="s">
        <v>320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88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90"/>
      <c r="BY218" s="88" t="s">
        <v>182</v>
      </c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90"/>
      <c r="CO218" s="88" t="e">
        <f t="shared" si="18"/>
        <v>#VALUE!</v>
      </c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2"/>
    </row>
    <row r="219" spans="1:108" ht="0" customHeight="1" hidden="1">
      <c r="A219" s="34" t="s">
        <v>133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5"/>
      <c r="AB219" s="87" t="s">
        <v>15</v>
      </c>
      <c r="AC219" s="85"/>
      <c r="AD219" s="85"/>
      <c r="AE219" s="85"/>
      <c r="AF219" s="85"/>
      <c r="AG219" s="86"/>
      <c r="AH219" s="84" t="s">
        <v>134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8">
        <f>BC224+BC232+BC242</f>
        <v>424400</v>
      </c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>
        <f>BY224+BY242</f>
        <v>195195.98</v>
      </c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88">
        <f t="shared" si="18"/>
        <v>229204.02</v>
      </c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2"/>
    </row>
    <row r="220" spans="1:108" ht="24" customHeight="1" hidden="1">
      <c r="A220" s="34" t="s">
        <v>237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5"/>
      <c r="AB220" s="87" t="s">
        <v>15</v>
      </c>
      <c r="AC220" s="85"/>
      <c r="AD220" s="85"/>
      <c r="AE220" s="85"/>
      <c r="AF220" s="85"/>
      <c r="AG220" s="86"/>
      <c r="AH220" s="84" t="s">
        <v>415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8">
        <f>BC219</f>
        <v>424400</v>
      </c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>
        <f>BY219</f>
        <v>195195.98</v>
      </c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88">
        <f t="shared" si="18"/>
        <v>229204.02</v>
      </c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2"/>
    </row>
    <row r="221" spans="1:108" ht="69" customHeight="1" hidden="1">
      <c r="A221" s="34" t="s">
        <v>416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5"/>
      <c r="AB221" s="87" t="s">
        <v>15</v>
      </c>
      <c r="AC221" s="85"/>
      <c r="AD221" s="85"/>
      <c r="AE221" s="85"/>
      <c r="AF221" s="85"/>
      <c r="AG221" s="86"/>
      <c r="AH221" s="84" t="s">
        <v>417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8">
        <f>BC220</f>
        <v>424400</v>
      </c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>
        <f>BY220</f>
        <v>195195.98</v>
      </c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88">
        <f t="shared" si="18"/>
        <v>229204.02</v>
      </c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2"/>
    </row>
    <row r="222" spans="1:108" ht="25.5" customHeight="1">
      <c r="A222" s="34" t="s">
        <v>237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5"/>
      <c r="AB222" s="87" t="s">
        <v>15</v>
      </c>
      <c r="AC222" s="85"/>
      <c r="AD222" s="85"/>
      <c r="AE222" s="85"/>
      <c r="AF222" s="85"/>
      <c r="AG222" s="86"/>
      <c r="AH222" s="84" t="s">
        <v>415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8">
        <f>BC223+BC241</f>
        <v>424400</v>
      </c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>
        <f>BY223</f>
        <v>195195.98</v>
      </c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88">
        <f t="shared" si="18"/>
        <v>229204.02</v>
      </c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2"/>
    </row>
    <row r="223" spans="1:108" ht="79.5" customHeight="1">
      <c r="A223" s="34" t="s">
        <v>534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5"/>
      <c r="AB223" s="87" t="s">
        <v>15</v>
      </c>
      <c r="AC223" s="85"/>
      <c r="AD223" s="85"/>
      <c r="AE223" s="85"/>
      <c r="AF223" s="85"/>
      <c r="AG223" s="86"/>
      <c r="AH223" s="84" t="s">
        <v>417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8">
        <f>BC224+BC242</f>
        <v>424400</v>
      </c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>
        <f>BY224+BY242</f>
        <v>195195.98</v>
      </c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88">
        <f>BC223-BY223</f>
        <v>229204.02</v>
      </c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2"/>
    </row>
    <row r="224" spans="1:108" ht="24.75" customHeight="1">
      <c r="A224" s="34" t="s">
        <v>135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5"/>
      <c r="AB224" s="87" t="s">
        <v>15</v>
      </c>
      <c r="AC224" s="85"/>
      <c r="AD224" s="85"/>
      <c r="AE224" s="85"/>
      <c r="AF224" s="85"/>
      <c r="AG224" s="86"/>
      <c r="AH224" s="84" t="s">
        <v>136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8">
        <f>BC227</f>
        <v>303300</v>
      </c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>
        <f>BY227</f>
        <v>172605.04</v>
      </c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88">
        <f t="shared" si="18"/>
        <v>130694.95999999999</v>
      </c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2"/>
    </row>
    <row r="225" spans="1:108" ht="34.5" customHeight="1">
      <c r="A225" s="34" t="s">
        <v>533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5"/>
      <c r="AB225" s="87" t="s">
        <v>15</v>
      </c>
      <c r="AC225" s="85"/>
      <c r="AD225" s="85"/>
      <c r="AE225" s="85"/>
      <c r="AF225" s="85"/>
      <c r="AG225" s="86"/>
      <c r="AH225" s="84" t="s">
        <v>532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28">
        <f>BC227</f>
        <v>303300</v>
      </c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>
        <f>BY227</f>
        <v>172605.04</v>
      </c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88">
        <f t="shared" si="18"/>
        <v>130694.95999999999</v>
      </c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2"/>
    </row>
    <row r="226" spans="1:108" ht="34.5" customHeight="1">
      <c r="A226" s="34" t="s">
        <v>515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5"/>
      <c r="AB226" s="87" t="s">
        <v>15</v>
      </c>
      <c r="AC226" s="85"/>
      <c r="AD226" s="85"/>
      <c r="AE226" s="85"/>
      <c r="AF226" s="85"/>
      <c r="AG226" s="86"/>
      <c r="AH226" s="84" t="s">
        <v>531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8">
        <f>BC228</f>
        <v>303300</v>
      </c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>
        <f>BY228</f>
        <v>172605.04</v>
      </c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88">
        <f>BC226-BY226</f>
        <v>130694.95999999999</v>
      </c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2"/>
    </row>
    <row r="227" spans="1:108" ht="34.5" customHeight="1">
      <c r="A227" s="34" t="s">
        <v>317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5"/>
      <c r="AB227" s="87" t="s">
        <v>15</v>
      </c>
      <c r="AC227" s="85"/>
      <c r="AD227" s="85"/>
      <c r="AE227" s="85"/>
      <c r="AF227" s="85"/>
      <c r="AG227" s="86"/>
      <c r="AH227" s="84" t="s">
        <v>418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8">
        <f>BC229</f>
        <v>303300</v>
      </c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>
        <f>BY229</f>
        <v>172605.04</v>
      </c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88">
        <f t="shared" si="18"/>
        <v>130694.95999999999</v>
      </c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2"/>
    </row>
    <row r="228" spans="1:108" ht="13.5" customHeight="1">
      <c r="A228" s="34" t="s">
        <v>211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5"/>
      <c r="AB228" s="87" t="s">
        <v>15</v>
      </c>
      <c r="AC228" s="85"/>
      <c r="AD228" s="85"/>
      <c r="AE228" s="85"/>
      <c r="AF228" s="85"/>
      <c r="AG228" s="86"/>
      <c r="AH228" s="84" t="s">
        <v>419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28">
        <f>BC229</f>
        <v>303300</v>
      </c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>
        <f>BY229</f>
        <v>172605.04</v>
      </c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88">
        <f t="shared" si="18"/>
        <v>130694.95999999999</v>
      </c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2"/>
    </row>
    <row r="229" spans="1:108" ht="13.5" customHeight="1">
      <c r="A229" s="34" t="s">
        <v>102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5"/>
      <c r="AB229" s="87" t="s">
        <v>15</v>
      </c>
      <c r="AC229" s="85"/>
      <c r="AD229" s="85"/>
      <c r="AE229" s="85"/>
      <c r="AF229" s="85"/>
      <c r="AG229" s="86"/>
      <c r="AH229" s="84" t="s">
        <v>319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28">
        <f>BC230+BC231</f>
        <v>303300</v>
      </c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>
        <f>BY230+BY231</f>
        <v>172605.04</v>
      </c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88">
        <f t="shared" si="18"/>
        <v>130694.95999999999</v>
      </c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2"/>
    </row>
    <row r="230" spans="1:108" ht="13.5" customHeight="1">
      <c r="A230" s="34" t="s">
        <v>105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5"/>
      <c r="AB230" s="87" t="s">
        <v>15</v>
      </c>
      <c r="AC230" s="85"/>
      <c r="AD230" s="85"/>
      <c r="AE230" s="85"/>
      <c r="AF230" s="85"/>
      <c r="AG230" s="86"/>
      <c r="AH230" s="84" t="s">
        <v>286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28">
        <v>267300</v>
      </c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>
        <v>159497.09</v>
      </c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88">
        <f t="shared" si="18"/>
        <v>107802.91</v>
      </c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2"/>
    </row>
    <row r="231" spans="1:108" ht="22.5" customHeight="1">
      <c r="A231" s="34" t="s">
        <v>106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5"/>
      <c r="AB231" s="87" t="s">
        <v>15</v>
      </c>
      <c r="AC231" s="85"/>
      <c r="AD231" s="85"/>
      <c r="AE231" s="85"/>
      <c r="AF231" s="85"/>
      <c r="AG231" s="86"/>
      <c r="AH231" s="84" t="s">
        <v>428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28">
        <v>36000</v>
      </c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>
        <v>13107.95</v>
      </c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>
        <f>BC231-BY231</f>
        <v>22892.05</v>
      </c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30"/>
    </row>
    <row r="232" spans="1:108" ht="57" customHeight="1" hidden="1">
      <c r="A232" s="34" t="s">
        <v>137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5"/>
      <c r="AB232" s="87" t="s">
        <v>15</v>
      </c>
      <c r="AC232" s="85"/>
      <c r="AD232" s="85"/>
      <c r="AE232" s="85"/>
      <c r="AF232" s="85"/>
      <c r="AG232" s="86"/>
      <c r="AH232" s="84" t="s">
        <v>138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28">
        <f>BC233</f>
        <v>0</v>
      </c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 t="s">
        <v>182</v>
      </c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>
        <f aca="true" t="shared" si="19" ref="CO232:CO241">BC232</f>
        <v>0</v>
      </c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30"/>
    </row>
    <row r="233" spans="1:108" ht="22.5" customHeight="1" hidden="1">
      <c r="A233" s="34" t="s">
        <v>92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5"/>
      <c r="AB233" s="87" t="s">
        <v>15</v>
      </c>
      <c r="AC233" s="85"/>
      <c r="AD233" s="85"/>
      <c r="AE233" s="85"/>
      <c r="AF233" s="85"/>
      <c r="AG233" s="86"/>
      <c r="AH233" s="84" t="s">
        <v>139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28">
        <f>BC235</f>
        <v>0</v>
      </c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 t="s">
        <v>182</v>
      </c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>
        <f t="shared" si="19"/>
        <v>0</v>
      </c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30"/>
    </row>
    <row r="234" spans="1:108" ht="15" customHeight="1" hidden="1">
      <c r="A234" s="34" t="s">
        <v>211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5"/>
      <c r="AB234" s="87" t="s">
        <v>15</v>
      </c>
      <c r="AC234" s="85"/>
      <c r="AD234" s="85"/>
      <c r="AE234" s="85"/>
      <c r="AF234" s="85"/>
      <c r="AG234" s="86"/>
      <c r="AH234" s="84" t="s">
        <v>213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28">
        <f>BC235</f>
        <v>0</v>
      </c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 t="s">
        <v>182</v>
      </c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>
        <f t="shared" si="19"/>
        <v>0</v>
      </c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30"/>
    </row>
    <row r="235" spans="1:108" ht="15" customHeight="1" hidden="1">
      <c r="A235" s="34" t="s">
        <v>102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5"/>
      <c r="AB235" s="87" t="s">
        <v>15</v>
      </c>
      <c r="AC235" s="85"/>
      <c r="AD235" s="85"/>
      <c r="AE235" s="85"/>
      <c r="AF235" s="85"/>
      <c r="AG235" s="86"/>
      <c r="AH235" s="84" t="s">
        <v>140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28">
        <f>BC236</f>
        <v>0</v>
      </c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 t="s">
        <v>182</v>
      </c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>
        <f t="shared" si="19"/>
        <v>0</v>
      </c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30"/>
    </row>
    <row r="236" spans="1:108" ht="23.25" customHeight="1" hidden="1">
      <c r="A236" s="34" t="s">
        <v>106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5"/>
      <c r="AB236" s="87" t="s">
        <v>15</v>
      </c>
      <c r="AC236" s="85"/>
      <c r="AD236" s="85"/>
      <c r="AE236" s="85"/>
      <c r="AF236" s="85"/>
      <c r="AG236" s="86"/>
      <c r="AH236" s="84" t="s">
        <v>141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 t="s">
        <v>182</v>
      </c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>
        <f t="shared" si="19"/>
        <v>0</v>
      </c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30"/>
    </row>
    <row r="237" spans="1:108" ht="60" customHeight="1" hidden="1">
      <c r="A237" s="34" t="s">
        <v>318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5"/>
      <c r="AB237" s="87" t="s">
        <v>15</v>
      </c>
      <c r="AC237" s="85"/>
      <c r="AD237" s="85"/>
      <c r="AE237" s="85"/>
      <c r="AF237" s="85"/>
      <c r="AG237" s="86"/>
      <c r="AH237" s="84" t="s">
        <v>138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 t="str">
        <f>BY240</f>
        <v>-</v>
      </c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>
        <f t="shared" si="19"/>
        <v>0</v>
      </c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30"/>
    </row>
    <row r="238" spans="1:108" ht="37.5" customHeight="1" hidden="1">
      <c r="A238" s="34" t="s">
        <v>317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5"/>
      <c r="AB238" s="87" t="s">
        <v>15</v>
      </c>
      <c r="AC238" s="85"/>
      <c r="AD238" s="85"/>
      <c r="AE238" s="85"/>
      <c r="AF238" s="85"/>
      <c r="AG238" s="86"/>
      <c r="AH238" s="84" t="s">
        <v>316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 t="str">
        <f>BY240</f>
        <v>-</v>
      </c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>
        <f t="shared" si="19"/>
        <v>0</v>
      </c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30"/>
    </row>
    <row r="239" spans="1:108" ht="15" customHeight="1" hidden="1">
      <c r="A239" s="34" t="s">
        <v>211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5"/>
      <c r="AB239" s="87" t="s">
        <v>15</v>
      </c>
      <c r="AC239" s="85"/>
      <c r="AD239" s="85"/>
      <c r="AE239" s="85"/>
      <c r="AF239" s="85"/>
      <c r="AG239" s="86"/>
      <c r="AH239" s="84" t="s">
        <v>423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 t="str">
        <f>BY240</f>
        <v>-</v>
      </c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>
        <f>BC239</f>
        <v>0</v>
      </c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30"/>
    </row>
    <row r="240" spans="1:108" ht="12.75" customHeight="1" hidden="1">
      <c r="A240" s="34" t="s">
        <v>102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5"/>
      <c r="AB240" s="87" t="s">
        <v>15</v>
      </c>
      <c r="AC240" s="85"/>
      <c r="AD240" s="85"/>
      <c r="AE240" s="85"/>
      <c r="AF240" s="85"/>
      <c r="AG240" s="86"/>
      <c r="AH240" s="84" t="s">
        <v>315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 t="str">
        <f>BY241</f>
        <v>-</v>
      </c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>
        <f t="shared" si="19"/>
        <v>0</v>
      </c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30"/>
    </row>
    <row r="241" spans="1:108" ht="22.5" customHeight="1" hidden="1">
      <c r="A241" s="34" t="s">
        <v>106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5"/>
      <c r="AB241" s="87" t="s">
        <v>15</v>
      </c>
      <c r="AC241" s="85"/>
      <c r="AD241" s="85"/>
      <c r="AE241" s="85"/>
      <c r="AF241" s="85"/>
      <c r="AG241" s="86"/>
      <c r="AH241" s="84" t="s">
        <v>314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 t="s">
        <v>182</v>
      </c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>
        <f t="shared" si="19"/>
        <v>0</v>
      </c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30"/>
    </row>
    <row r="242" spans="1:108" ht="46.5" customHeight="1">
      <c r="A242" s="34" t="s">
        <v>142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5"/>
      <c r="AB242" s="87" t="s">
        <v>15</v>
      </c>
      <c r="AC242" s="85"/>
      <c r="AD242" s="85"/>
      <c r="AE242" s="85"/>
      <c r="AF242" s="85"/>
      <c r="AG242" s="86"/>
      <c r="AH242" s="84" t="s">
        <v>143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28">
        <f>BC245</f>
        <v>121100</v>
      </c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>
        <f>BY245</f>
        <v>22590.940000000002</v>
      </c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>
        <f aca="true" t="shared" si="20" ref="CO242:CO247">BC242-BY242</f>
        <v>98509.06</v>
      </c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30"/>
    </row>
    <row r="243" spans="1:108" ht="36.75" customHeight="1">
      <c r="A243" s="34" t="s">
        <v>530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5"/>
      <c r="AB243" s="87" t="s">
        <v>15</v>
      </c>
      <c r="AC243" s="85"/>
      <c r="AD243" s="85"/>
      <c r="AE243" s="85"/>
      <c r="AF243" s="85"/>
      <c r="AG243" s="86"/>
      <c r="AH243" s="84" t="s">
        <v>529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28">
        <f>BC244</f>
        <v>121100</v>
      </c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>
        <f>BY244</f>
        <v>22590.940000000002</v>
      </c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>
        <f t="shared" si="20"/>
        <v>98509.06</v>
      </c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30"/>
    </row>
    <row r="244" spans="1:108" ht="36.75" customHeight="1">
      <c r="A244" s="34" t="s">
        <v>515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5"/>
      <c r="AB244" s="87" t="s">
        <v>15</v>
      </c>
      <c r="AC244" s="85"/>
      <c r="AD244" s="85"/>
      <c r="AE244" s="85"/>
      <c r="AF244" s="85"/>
      <c r="AG244" s="86"/>
      <c r="AH244" s="84" t="s">
        <v>528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28">
        <f>BC245+BC249</f>
        <v>121100</v>
      </c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>
        <f>BY245</f>
        <v>22590.940000000002</v>
      </c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>
        <f t="shared" si="20"/>
        <v>98509.06</v>
      </c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30"/>
    </row>
    <row r="245" spans="1:108" ht="36.75" customHeight="1">
      <c r="A245" s="34" t="s">
        <v>317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5"/>
      <c r="AB245" s="87" t="s">
        <v>15</v>
      </c>
      <c r="AC245" s="85"/>
      <c r="AD245" s="85"/>
      <c r="AE245" s="85"/>
      <c r="AF245" s="85"/>
      <c r="AG245" s="86"/>
      <c r="AH245" s="84" t="s">
        <v>313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28">
        <f>BC246+BC250</f>
        <v>121100</v>
      </c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>
        <f>BY246</f>
        <v>22590.940000000002</v>
      </c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>
        <f t="shared" si="20"/>
        <v>98509.06</v>
      </c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30"/>
    </row>
    <row r="246" spans="1:108" ht="15" customHeight="1">
      <c r="A246" s="34" t="s">
        <v>211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5"/>
      <c r="AB246" s="87" t="s">
        <v>15</v>
      </c>
      <c r="AC246" s="85"/>
      <c r="AD246" s="85"/>
      <c r="AE246" s="85"/>
      <c r="AF246" s="85"/>
      <c r="AG246" s="86"/>
      <c r="AH246" s="84" t="s">
        <v>312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28">
        <f>BC247</f>
        <v>121100</v>
      </c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>
        <f>BY247</f>
        <v>22590.940000000002</v>
      </c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>
        <f t="shared" si="20"/>
        <v>98509.06</v>
      </c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30"/>
    </row>
    <row r="247" spans="1:108" ht="15" customHeight="1">
      <c r="A247" s="34" t="s">
        <v>102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5"/>
      <c r="AB247" s="87" t="s">
        <v>15</v>
      </c>
      <c r="AC247" s="85"/>
      <c r="AD247" s="85"/>
      <c r="AE247" s="85"/>
      <c r="AF247" s="85"/>
      <c r="AG247" s="86"/>
      <c r="AH247" s="84" t="s">
        <v>311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28">
        <f>BC248+BC249+BC253</f>
        <v>121100</v>
      </c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>
        <f>BY248+BY253</f>
        <v>22590.940000000002</v>
      </c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>
        <f t="shared" si="20"/>
        <v>98509.06</v>
      </c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30"/>
    </row>
    <row r="248" spans="1:108" ht="21.75" customHeight="1">
      <c r="A248" s="34" t="s">
        <v>106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5"/>
      <c r="AB248" s="87" t="s">
        <v>15</v>
      </c>
      <c r="AC248" s="85"/>
      <c r="AD248" s="85"/>
      <c r="AE248" s="85"/>
      <c r="AF248" s="85"/>
      <c r="AG248" s="86"/>
      <c r="AH248" s="84" t="s">
        <v>310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28">
        <v>117700</v>
      </c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>
        <v>19249.18</v>
      </c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>
        <f aca="true" t="shared" si="21" ref="CO248:CO254">BC248-BY248</f>
        <v>98450.82</v>
      </c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30"/>
    </row>
    <row r="249" spans="1:108" ht="15" customHeight="1" hidden="1">
      <c r="A249" s="34" t="s">
        <v>107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5"/>
      <c r="AB249" s="87" t="s">
        <v>15</v>
      </c>
      <c r="AC249" s="85"/>
      <c r="AD249" s="85"/>
      <c r="AE249" s="85"/>
      <c r="AF249" s="85"/>
      <c r="AG249" s="86"/>
      <c r="AH249" s="84" t="s">
        <v>209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>
        <f t="shared" si="21"/>
        <v>0</v>
      </c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30"/>
    </row>
    <row r="250" spans="1:108" ht="21.75" customHeight="1" hidden="1">
      <c r="A250" s="34" t="s">
        <v>212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5"/>
      <c r="AB250" s="87" t="s">
        <v>15</v>
      </c>
      <c r="AC250" s="85"/>
      <c r="AD250" s="85"/>
      <c r="AE250" s="85"/>
      <c r="AF250" s="85"/>
      <c r="AG250" s="86"/>
      <c r="AH250" s="84" t="s">
        <v>214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28">
        <f>BC251+BC252</f>
        <v>0</v>
      </c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>
        <f>BY251+BY252</f>
        <v>0</v>
      </c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>
        <f t="shared" si="21"/>
        <v>0</v>
      </c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30"/>
    </row>
    <row r="251" spans="1:108" ht="21.75" customHeight="1" hidden="1">
      <c r="A251" s="34" t="s">
        <v>223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5"/>
      <c r="AB251" s="87" t="s">
        <v>15</v>
      </c>
      <c r="AC251" s="85"/>
      <c r="AD251" s="85"/>
      <c r="AE251" s="85"/>
      <c r="AF251" s="85"/>
      <c r="AG251" s="86"/>
      <c r="AH251" s="84" t="s">
        <v>222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>
        <f t="shared" si="21"/>
        <v>0</v>
      </c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30"/>
    </row>
    <row r="252" spans="1:108" ht="21.75" customHeight="1" hidden="1">
      <c r="A252" s="34" t="s">
        <v>109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5"/>
      <c r="AB252" s="87" t="s">
        <v>15</v>
      </c>
      <c r="AC252" s="85"/>
      <c r="AD252" s="85"/>
      <c r="AE252" s="85"/>
      <c r="AF252" s="85"/>
      <c r="AG252" s="86"/>
      <c r="AH252" s="84" t="s">
        <v>206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>
        <f t="shared" si="21"/>
        <v>0</v>
      </c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30"/>
    </row>
    <row r="253" spans="1:108" ht="16.5" customHeight="1">
      <c r="A253" s="34" t="s">
        <v>107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5"/>
      <c r="AB253" s="87" t="s">
        <v>15</v>
      </c>
      <c r="AC253" s="85"/>
      <c r="AD253" s="85"/>
      <c r="AE253" s="85"/>
      <c r="AF253" s="85"/>
      <c r="AG253" s="86"/>
      <c r="AH253" s="84" t="s">
        <v>504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28">
        <v>3400</v>
      </c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>
        <v>3341.76</v>
      </c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>
        <f t="shared" si="21"/>
        <v>58.23999999999978</v>
      </c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30"/>
    </row>
    <row r="254" spans="1:108" ht="15" customHeight="1">
      <c r="A254" s="34" t="s">
        <v>144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5"/>
      <c r="AB254" s="87" t="s">
        <v>15</v>
      </c>
      <c r="AC254" s="85"/>
      <c r="AD254" s="85"/>
      <c r="AE254" s="85"/>
      <c r="AF254" s="85"/>
      <c r="AG254" s="86"/>
      <c r="AH254" s="84" t="s">
        <v>145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28">
        <f>BC255</f>
        <v>966900</v>
      </c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>
        <f>BY255</f>
        <v>612477.96</v>
      </c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>
        <f t="shared" si="21"/>
        <v>354422.04000000004</v>
      </c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30"/>
    </row>
    <row r="255" spans="1:108" ht="15" customHeight="1">
      <c r="A255" s="34" t="s">
        <v>146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5"/>
      <c r="AB255" s="87" t="s">
        <v>15</v>
      </c>
      <c r="AC255" s="85"/>
      <c r="AD255" s="85"/>
      <c r="AE255" s="85"/>
      <c r="AF255" s="85"/>
      <c r="AG255" s="86"/>
      <c r="AH255" s="84" t="s">
        <v>147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28">
        <f>BC294+BC301</f>
        <v>966900</v>
      </c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>
        <f>BY294+BY301</f>
        <v>612477.96</v>
      </c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>
        <f aca="true" t="shared" si="22" ref="CO255:CO307">BC255-BY255</f>
        <v>354422.04000000004</v>
      </c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30"/>
    </row>
    <row r="256" spans="1:108" ht="6.75" customHeight="1" hidden="1">
      <c r="A256" s="34" t="s">
        <v>248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5"/>
      <c r="AB256" s="87" t="s">
        <v>15</v>
      </c>
      <c r="AC256" s="85"/>
      <c r="AD256" s="85"/>
      <c r="AE256" s="85"/>
      <c r="AF256" s="85"/>
      <c r="AG256" s="86"/>
      <c r="AH256" s="84" t="s">
        <v>247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>
        <f t="shared" si="22"/>
        <v>0</v>
      </c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30"/>
    </row>
    <row r="257" spans="1:108" ht="22.5" customHeight="1" hidden="1">
      <c r="A257" s="34" t="s">
        <v>246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5"/>
      <c r="AB257" s="87" t="s">
        <v>15</v>
      </c>
      <c r="AC257" s="85"/>
      <c r="AD257" s="85"/>
      <c r="AE257" s="85"/>
      <c r="AF257" s="85"/>
      <c r="AG257" s="86"/>
      <c r="AH257" s="84" t="s">
        <v>245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>
        <f t="shared" si="22"/>
        <v>0</v>
      </c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30"/>
    </row>
    <row r="258" spans="1:108" ht="22.5" customHeight="1" hidden="1">
      <c r="A258" s="34" t="s">
        <v>212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5"/>
      <c r="AB258" s="87" t="s">
        <v>15</v>
      </c>
      <c r="AC258" s="85"/>
      <c r="AD258" s="85"/>
      <c r="AE258" s="85"/>
      <c r="AF258" s="85"/>
      <c r="AG258" s="86"/>
      <c r="AH258" s="84" t="s">
        <v>244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>
        <f t="shared" si="22"/>
        <v>0</v>
      </c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30"/>
    </row>
    <row r="259" spans="1:108" ht="22.5" customHeight="1" hidden="1">
      <c r="A259" s="34" t="s">
        <v>223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5"/>
      <c r="AB259" s="87" t="s">
        <v>15</v>
      </c>
      <c r="AC259" s="85"/>
      <c r="AD259" s="85"/>
      <c r="AE259" s="85"/>
      <c r="AF259" s="85"/>
      <c r="AG259" s="86"/>
      <c r="AH259" s="84" t="s">
        <v>243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>
        <f t="shared" si="22"/>
        <v>0</v>
      </c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30"/>
    </row>
    <row r="260" spans="1:108" ht="9" customHeight="1" hidden="1">
      <c r="A260" s="34" t="s">
        <v>238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5"/>
      <c r="AB260" s="87" t="s">
        <v>15</v>
      </c>
      <c r="AC260" s="85"/>
      <c r="AD260" s="85"/>
      <c r="AE260" s="85"/>
      <c r="AF260" s="85"/>
      <c r="AG260" s="86"/>
      <c r="AH260" s="84" t="s">
        <v>225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28">
        <f>BC261</f>
        <v>0</v>
      </c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>
        <f>BY261</f>
        <v>0</v>
      </c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>
        <f t="shared" si="22"/>
        <v>0</v>
      </c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30"/>
    </row>
    <row r="261" spans="1:108" ht="67.5" customHeight="1" hidden="1">
      <c r="A261" s="34" t="s">
        <v>148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5"/>
      <c r="AB261" s="87" t="s">
        <v>15</v>
      </c>
      <c r="AC261" s="85"/>
      <c r="AD261" s="85"/>
      <c r="AE261" s="85"/>
      <c r="AF261" s="85"/>
      <c r="AG261" s="86"/>
      <c r="AH261" s="84" t="s">
        <v>149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28">
        <f>BC262+BC268</f>
        <v>0</v>
      </c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>
        <f>BY262+BY268</f>
        <v>0</v>
      </c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>
        <f t="shared" si="22"/>
        <v>0</v>
      </c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30"/>
    </row>
    <row r="262" spans="1:108" ht="30" customHeight="1" hidden="1">
      <c r="A262" s="34" t="s">
        <v>150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5"/>
      <c r="AB262" s="87" t="s">
        <v>15</v>
      </c>
      <c r="AC262" s="85"/>
      <c r="AD262" s="85"/>
      <c r="AE262" s="85"/>
      <c r="AF262" s="85"/>
      <c r="AG262" s="86"/>
      <c r="AH262" s="84" t="s">
        <v>151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28">
        <f>BC265+BC263</f>
        <v>0</v>
      </c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>
        <f>BY265+BY263</f>
        <v>0</v>
      </c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>
        <f t="shared" si="22"/>
        <v>0</v>
      </c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30"/>
    </row>
    <row r="263" spans="1:108" ht="22.5" customHeight="1" hidden="1">
      <c r="A263" s="34" t="s">
        <v>94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5"/>
      <c r="AB263" s="87" t="s">
        <v>15</v>
      </c>
      <c r="AC263" s="85"/>
      <c r="AD263" s="85"/>
      <c r="AE263" s="85"/>
      <c r="AF263" s="85"/>
      <c r="AG263" s="86"/>
      <c r="AH263" s="84" t="s">
        <v>242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>
        <f t="shared" si="22"/>
        <v>0</v>
      </c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30"/>
    </row>
    <row r="264" spans="1:108" ht="15" customHeight="1" hidden="1">
      <c r="A264" s="34" t="s">
        <v>96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5"/>
      <c r="AB264" s="87" t="s">
        <v>15</v>
      </c>
      <c r="AC264" s="85"/>
      <c r="AD264" s="85"/>
      <c r="AE264" s="85"/>
      <c r="AF264" s="85"/>
      <c r="AG264" s="86"/>
      <c r="AH264" s="84" t="s">
        <v>241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>
        <f t="shared" si="22"/>
        <v>0</v>
      </c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30"/>
    </row>
    <row r="265" spans="1:108" ht="15" customHeight="1" hidden="1">
      <c r="A265" s="34" t="s">
        <v>211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5"/>
      <c r="AB265" s="87" t="s">
        <v>15</v>
      </c>
      <c r="AC265" s="85"/>
      <c r="AD265" s="85"/>
      <c r="AE265" s="85"/>
      <c r="AF265" s="85"/>
      <c r="AG265" s="86"/>
      <c r="AH265" s="84" t="s">
        <v>215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88">
        <f>BC266</f>
        <v>0</v>
      </c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90"/>
      <c r="BY265" s="88">
        <f>BY266</f>
        <v>0</v>
      </c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90"/>
      <c r="CO265" s="28">
        <f t="shared" si="22"/>
        <v>0</v>
      </c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30"/>
    </row>
    <row r="266" spans="1:108" ht="15" customHeight="1" hidden="1">
      <c r="A266" s="34" t="s">
        <v>102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5"/>
      <c r="AB266" s="87" t="s">
        <v>15</v>
      </c>
      <c r="AC266" s="85"/>
      <c r="AD266" s="85"/>
      <c r="AE266" s="85"/>
      <c r="AF266" s="85"/>
      <c r="AG266" s="86"/>
      <c r="AH266" s="84" t="s">
        <v>152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28">
        <f>BC267</f>
        <v>0</v>
      </c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>
        <f>BY267</f>
        <v>0</v>
      </c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>
        <f t="shared" si="22"/>
        <v>0</v>
      </c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30"/>
    </row>
    <row r="267" spans="1:108" ht="15" customHeight="1" hidden="1">
      <c r="A267" s="34" t="s">
        <v>107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5"/>
      <c r="AB267" s="87" t="s">
        <v>15</v>
      </c>
      <c r="AC267" s="85"/>
      <c r="AD267" s="85"/>
      <c r="AE267" s="85"/>
      <c r="AF267" s="85"/>
      <c r="AG267" s="86"/>
      <c r="AH267" s="84" t="s">
        <v>153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>
        <f t="shared" si="22"/>
        <v>0</v>
      </c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30"/>
    </row>
    <row r="268" spans="1:108" ht="21" customHeight="1" hidden="1">
      <c r="A268" s="34" t="s">
        <v>154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5"/>
      <c r="AB268" s="87" t="s">
        <v>15</v>
      </c>
      <c r="AC268" s="85"/>
      <c r="AD268" s="85"/>
      <c r="AE268" s="85"/>
      <c r="AF268" s="85"/>
      <c r="AG268" s="86"/>
      <c r="AH268" s="84" t="s">
        <v>155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28">
        <f>BC269+BC272</f>
        <v>0</v>
      </c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>
        <f>BY272</f>
        <v>0</v>
      </c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>
        <f t="shared" si="22"/>
        <v>0</v>
      </c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30"/>
    </row>
    <row r="269" spans="1:108" ht="12.75" customHeight="1" hidden="1">
      <c r="A269" s="34" t="s">
        <v>211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5"/>
      <c r="AB269" s="87" t="s">
        <v>15</v>
      </c>
      <c r="AC269" s="85"/>
      <c r="AD269" s="85"/>
      <c r="AE269" s="85"/>
      <c r="AF269" s="85"/>
      <c r="AG269" s="86"/>
      <c r="AH269" s="84" t="s">
        <v>216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28">
        <f>BC270</f>
        <v>0</v>
      </c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 t="s">
        <v>182</v>
      </c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 t="e">
        <f t="shared" si="22"/>
        <v>#VALUE!</v>
      </c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30"/>
    </row>
    <row r="270" spans="1:108" ht="12.75" customHeight="1" hidden="1">
      <c r="A270" s="34" t="s">
        <v>102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5"/>
      <c r="AB270" s="87" t="s">
        <v>15</v>
      </c>
      <c r="AC270" s="85"/>
      <c r="AD270" s="85"/>
      <c r="AE270" s="85"/>
      <c r="AF270" s="85"/>
      <c r="AG270" s="86"/>
      <c r="AH270" s="84" t="s">
        <v>156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28">
        <f>BC271</f>
        <v>0</v>
      </c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 t="s">
        <v>182</v>
      </c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 t="e">
        <f t="shared" si="22"/>
        <v>#VALUE!</v>
      </c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30"/>
    </row>
    <row r="271" spans="1:108" ht="12.75" customHeight="1" hidden="1">
      <c r="A271" s="34" t="s">
        <v>103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5"/>
      <c r="AB271" s="87" t="s">
        <v>15</v>
      </c>
      <c r="AC271" s="85"/>
      <c r="AD271" s="85"/>
      <c r="AE271" s="85"/>
      <c r="AF271" s="85"/>
      <c r="AG271" s="86"/>
      <c r="AH271" s="84" t="s">
        <v>181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 t="s">
        <v>182</v>
      </c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 t="e">
        <f t="shared" si="22"/>
        <v>#VALUE!</v>
      </c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30"/>
    </row>
    <row r="272" spans="1:108" ht="24" customHeight="1" hidden="1">
      <c r="A272" s="34" t="s">
        <v>212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5"/>
      <c r="AB272" s="87" t="s">
        <v>15</v>
      </c>
      <c r="AC272" s="85"/>
      <c r="AD272" s="85"/>
      <c r="AE272" s="85"/>
      <c r="AF272" s="85"/>
      <c r="AG272" s="86"/>
      <c r="AH272" s="84" t="s">
        <v>250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>
        <f t="shared" si="22"/>
        <v>0</v>
      </c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30"/>
    </row>
    <row r="273" spans="1:108" ht="24" customHeight="1" hidden="1">
      <c r="A273" s="34" t="s">
        <v>109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5"/>
      <c r="AB273" s="87" t="s">
        <v>15</v>
      </c>
      <c r="AC273" s="85"/>
      <c r="AD273" s="85"/>
      <c r="AE273" s="85"/>
      <c r="AF273" s="85"/>
      <c r="AG273" s="86"/>
      <c r="AH273" s="84" t="s">
        <v>251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>
        <f t="shared" si="22"/>
        <v>0</v>
      </c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30"/>
    </row>
    <row r="274" spans="1:108" ht="5.25" customHeight="1" hidden="1">
      <c r="A274" s="34" t="s">
        <v>157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5"/>
      <c r="AB274" s="87" t="s">
        <v>15</v>
      </c>
      <c r="AC274" s="85"/>
      <c r="AD274" s="85"/>
      <c r="AE274" s="85"/>
      <c r="AF274" s="85"/>
      <c r="AG274" s="86"/>
      <c r="AH274" s="84" t="s">
        <v>158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28">
        <f>BC275+BC286</f>
        <v>0</v>
      </c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>
        <f>BY276+BY279+BY285+BY287</f>
        <v>0</v>
      </c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>
        <f t="shared" si="22"/>
        <v>0</v>
      </c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30"/>
    </row>
    <row r="275" spans="1:108" ht="15" customHeight="1" hidden="1">
      <c r="A275" s="34" t="s">
        <v>211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5"/>
      <c r="AB275" s="87" t="s">
        <v>15</v>
      </c>
      <c r="AC275" s="85"/>
      <c r="AD275" s="85"/>
      <c r="AE275" s="85"/>
      <c r="AF275" s="85"/>
      <c r="AG275" s="86"/>
      <c r="AH275" s="84" t="s">
        <v>217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28">
        <f>BC276+BC279+BC285</f>
        <v>0</v>
      </c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>
        <f>BY276+BY279+BY285</f>
        <v>0</v>
      </c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>
        <f t="shared" si="22"/>
        <v>0</v>
      </c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30"/>
    </row>
    <row r="276" spans="1:108" ht="21.75" customHeight="1" hidden="1">
      <c r="A276" s="34" t="s">
        <v>94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5"/>
      <c r="AB276" s="87" t="s">
        <v>15</v>
      </c>
      <c r="AC276" s="85"/>
      <c r="AD276" s="85"/>
      <c r="AE276" s="85"/>
      <c r="AF276" s="85"/>
      <c r="AG276" s="86"/>
      <c r="AH276" s="84" t="s">
        <v>159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28">
        <f>BC277+BC278</f>
        <v>0</v>
      </c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>
        <f>BY277+BY278</f>
        <v>0</v>
      </c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>
        <f t="shared" si="22"/>
        <v>0</v>
      </c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30"/>
    </row>
    <row r="277" spans="1:108" ht="15" customHeight="1" hidden="1">
      <c r="A277" s="34" t="s">
        <v>95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5"/>
      <c r="AB277" s="87" t="s">
        <v>15</v>
      </c>
      <c r="AC277" s="85"/>
      <c r="AD277" s="85"/>
      <c r="AE277" s="85"/>
      <c r="AF277" s="85"/>
      <c r="AG277" s="86"/>
      <c r="AH277" s="84" t="s">
        <v>160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>
        <f t="shared" si="22"/>
        <v>0</v>
      </c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30"/>
    </row>
    <row r="278" spans="1:108" ht="15" customHeight="1" hidden="1">
      <c r="A278" s="34" t="s">
        <v>97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5"/>
      <c r="AB278" s="87" t="s">
        <v>15</v>
      </c>
      <c r="AC278" s="85"/>
      <c r="AD278" s="85"/>
      <c r="AE278" s="85"/>
      <c r="AF278" s="85"/>
      <c r="AG278" s="86"/>
      <c r="AH278" s="84" t="s">
        <v>161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>
        <f t="shared" si="22"/>
        <v>0</v>
      </c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30"/>
    </row>
    <row r="279" spans="1:108" ht="15" customHeight="1" hidden="1">
      <c r="A279" s="34" t="s">
        <v>102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5"/>
      <c r="AB279" s="87" t="s">
        <v>15</v>
      </c>
      <c r="AC279" s="85"/>
      <c r="AD279" s="85"/>
      <c r="AE279" s="85"/>
      <c r="AF279" s="85"/>
      <c r="AG279" s="86"/>
      <c r="AH279" s="84" t="s">
        <v>162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28">
        <f>BC280+BC281+BC282+BC283+BC284</f>
        <v>0</v>
      </c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>
        <f>BY280+BY281+BY282+BY283+BY284</f>
        <v>0</v>
      </c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>
        <f t="shared" si="22"/>
        <v>0</v>
      </c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30"/>
    </row>
    <row r="280" spans="1:108" ht="15" customHeight="1" hidden="1">
      <c r="A280" s="34" t="s">
        <v>103</v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5"/>
      <c r="AB280" s="87" t="s">
        <v>15</v>
      </c>
      <c r="AC280" s="85"/>
      <c r="AD280" s="85"/>
      <c r="AE280" s="85"/>
      <c r="AF280" s="85"/>
      <c r="AG280" s="86"/>
      <c r="AH280" s="84" t="s">
        <v>163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>
        <f t="shared" si="22"/>
        <v>0</v>
      </c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30"/>
    </row>
    <row r="281" spans="1:108" ht="15" customHeight="1" hidden="1">
      <c r="A281" s="34" t="s">
        <v>104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5"/>
      <c r="AB281" s="87" t="s">
        <v>15</v>
      </c>
      <c r="AC281" s="85"/>
      <c r="AD281" s="85"/>
      <c r="AE281" s="85"/>
      <c r="AF281" s="85"/>
      <c r="AG281" s="86"/>
      <c r="AH281" s="84" t="s">
        <v>164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>
        <f t="shared" si="22"/>
        <v>0</v>
      </c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30"/>
    </row>
    <row r="282" spans="1:108" ht="15" customHeight="1" hidden="1">
      <c r="A282" s="34" t="s">
        <v>105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5"/>
      <c r="AB282" s="87" t="s">
        <v>15</v>
      </c>
      <c r="AC282" s="85"/>
      <c r="AD282" s="85"/>
      <c r="AE282" s="85"/>
      <c r="AF282" s="85"/>
      <c r="AG282" s="86"/>
      <c r="AH282" s="84" t="s">
        <v>165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>
        <f t="shared" si="22"/>
        <v>0</v>
      </c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30"/>
    </row>
    <row r="283" spans="1:108" ht="23.25" customHeight="1" hidden="1">
      <c r="A283" s="34" t="s">
        <v>106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5"/>
      <c r="AB283" s="87" t="s">
        <v>15</v>
      </c>
      <c r="AC283" s="85"/>
      <c r="AD283" s="85"/>
      <c r="AE283" s="85"/>
      <c r="AF283" s="85"/>
      <c r="AG283" s="86"/>
      <c r="AH283" s="84" t="s">
        <v>166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>
        <f t="shared" si="22"/>
        <v>0</v>
      </c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30"/>
    </row>
    <row r="284" spans="1:108" ht="15" customHeight="1" hidden="1">
      <c r="A284" s="34" t="s">
        <v>107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5"/>
      <c r="AB284" s="87" t="s">
        <v>15</v>
      </c>
      <c r="AC284" s="85"/>
      <c r="AD284" s="85"/>
      <c r="AE284" s="85"/>
      <c r="AF284" s="85"/>
      <c r="AG284" s="86"/>
      <c r="AH284" s="84" t="s">
        <v>167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>
        <f t="shared" si="22"/>
        <v>0</v>
      </c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30"/>
    </row>
    <row r="285" spans="1:108" ht="15" customHeight="1" hidden="1">
      <c r="A285" s="34" t="s">
        <v>108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5"/>
      <c r="AB285" s="87" t="s">
        <v>15</v>
      </c>
      <c r="AC285" s="85"/>
      <c r="AD285" s="85"/>
      <c r="AE285" s="85"/>
      <c r="AF285" s="85"/>
      <c r="AG285" s="86"/>
      <c r="AH285" s="84" t="s">
        <v>168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>
        <f t="shared" si="22"/>
        <v>0</v>
      </c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30"/>
    </row>
    <row r="286" spans="1:108" ht="21.75" customHeight="1" hidden="1">
      <c r="A286" s="34" t="s">
        <v>212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5"/>
      <c r="AB286" s="87" t="s">
        <v>15</v>
      </c>
      <c r="AC286" s="85"/>
      <c r="AD286" s="85"/>
      <c r="AE286" s="85"/>
      <c r="AF286" s="85"/>
      <c r="AG286" s="86"/>
      <c r="AH286" s="84" t="s">
        <v>218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28">
        <f>BC287</f>
        <v>0</v>
      </c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>
        <f>BY287</f>
        <v>0</v>
      </c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>
        <f t="shared" si="22"/>
        <v>0</v>
      </c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30"/>
    </row>
    <row r="287" spans="1:108" ht="21.75" customHeight="1" hidden="1">
      <c r="A287" s="34" t="s">
        <v>109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5"/>
      <c r="AB287" s="87" t="s">
        <v>15</v>
      </c>
      <c r="AC287" s="85"/>
      <c r="AD287" s="85"/>
      <c r="AE287" s="85"/>
      <c r="AF287" s="85"/>
      <c r="AG287" s="86"/>
      <c r="AH287" s="84" t="s">
        <v>169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>
        <f t="shared" si="22"/>
        <v>0</v>
      </c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30"/>
    </row>
    <row r="288" spans="1:108" ht="15" customHeight="1" hidden="1">
      <c r="A288" s="34" t="s">
        <v>170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5"/>
      <c r="AB288" s="87" t="s">
        <v>15</v>
      </c>
      <c r="AC288" s="85"/>
      <c r="AD288" s="85"/>
      <c r="AE288" s="85"/>
      <c r="AF288" s="85"/>
      <c r="AG288" s="86"/>
      <c r="AH288" s="84" t="s">
        <v>171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>
        <f>BY289+BY306</f>
        <v>1224955.92</v>
      </c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>
        <f t="shared" si="22"/>
        <v>-1224955.92</v>
      </c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30"/>
    </row>
    <row r="289" spans="1:108" ht="15" customHeight="1" hidden="1">
      <c r="A289" s="34" t="s">
        <v>211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5"/>
      <c r="AB289" s="87" t="s">
        <v>15</v>
      </c>
      <c r="AC289" s="85"/>
      <c r="AD289" s="85"/>
      <c r="AE289" s="85"/>
      <c r="AF289" s="85"/>
      <c r="AG289" s="86"/>
      <c r="AH289" s="84" t="s">
        <v>219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>
        <f>BY290+BY297+BY304</f>
        <v>1006484.94</v>
      </c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>
        <f t="shared" si="22"/>
        <v>-1006484.94</v>
      </c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30"/>
    </row>
    <row r="290" spans="1:108" ht="23.25" customHeight="1" hidden="1">
      <c r="A290" s="34" t="s">
        <v>94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5"/>
      <c r="AB290" s="87" t="s">
        <v>15</v>
      </c>
      <c r="AC290" s="85"/>
      <c r="AD290" s="85"/>
      <c r="AE290" s="85"/>
      <c r="AF290" s="85"/>
      <c r="AG290" s="86"/>
      <c r="AH290" s="84" t="s">
        <v>172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>
        <f>BY291+BY294</f>
        <v>394006.98</v>
      </c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>
        <f t="shared" si="22"/>
        <v>-394006.98</v>
      </c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30"/>
    </row>
    <row r="291" spans="1:108" ht="12.75" customHeight="1" hidden="1">
      <c r="A291" s="34" t="s">
        <v>95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5"/>
      <c r="AB291" s="87" t="s">
        <v>15</v>
      </c>
      <c r="AC291" s="85"/>
      <c r="AD291" s="85"/>
      <c r="AE291" s="85"/>
      <c r="AF291" s="85"/>
      <c r="AG291" s="86"/>
      <c r="AH291" s="84" t="s">
        <v>173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>
        <f t="shared" si="22"/>
        <v>0</v>
      </c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30"/>
    </row>
    <row r="292" spans="1:108" ht="24" customHeight="1">
      <c r="A292" s="34" t="s">
        <v>237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5"/>
      <c r="AB292" s="87" t="s">
        <v>15</v>
      </c>
      <c r="AC292" s="85"/>
      <c r="AD292" s="85"/>
      <c r="AE292" s="85"/>
      <c r="AF292" s="85"/>
      <c r="AG292" s="86"/>
      <c r="AH292" s="84" t="s">
        <v>527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28">
        <f>BC293</f>
        <v>966900</v>
      </c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>
        <f>BY293</f>
        <v>612477.96</v>
      </c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>
        <f t="shared" si="22"/>
        <v>354422.04000000004</v>
      </c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30"/>
    </row>
    <row r="293" spans="1:108" ht="56.25" customHeight="1">
      <c r="A293" s="34" t="s">
        <v>526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5"/>
      <c r="AB293" s="87" t="s">
        <v>15</v>
      </c>
      <c r="AC293" s="85"/>
      <c r="AD293" s="85"/>
      <c r="AE293" s="85"/>
      <c r="AF293" s="85"/>
      <c r="AG293" s="86"/>
      <c r="AH293" s="84" t="s">
        <v>525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28">
        <f>BC294+BC301</f>
        <v>966900</v>
      </c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>
        <f>BY294+BY301</f>
        <v>612477.96</v>
      </c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>
        <f>BC293-BY293</f>
        <v>354422.04000000004</v>
      </c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30"/>
    </row>
    <row r="294" spans="1:108" ht="69" customHeight="1">
      <c r="A294" s="34" t="s">
        <v>420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5"/>
      <c r="AB294" s="87" t="s">
        <v>15</v>
      </c>
      <c r="AC294" s="85"/>
      <c r="AD294" s="85"/>
      <c r="AE294" s="85"/>
      <c r="AF294" s="85"/>
      <c r="AG294" s="86"/>
      <c r="AH294" s="84" t="s">
        <v>309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28">
        <f>BC297</f>
        <v>627400</v>
      </c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>
        <f>BY297</f>
        <v>394006.98</v>
      </c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>
        <f t="shared" si="22"/>
        <v>233393.02000000002</v>
      </c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30"/>
    </row>
    <row r="295" spans="1:108" ht="80.25" customHeight="1">
      <c r="A295" s="34" t="s">
        <v>522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5"/>
      <c r="AB295" s="87" t="s">
        <v>15</v>
      </c>
      <c r="AC295" s="85"/>
      <c r="AD295" s="85"/>
      <c r="AE295" s="85"/>
      <c r="AF295" s="85"/>
      <c r="AG295" s="86"/>
      <c r="AH295" s="84" t="s">
        <v>524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28">
        <f>BC297</f>
        <v>627400</v>
      </c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>
        <f>BY297</f>
        <v>394006.98</v>
      </c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>
        <f t="shared" si="22"/>
        <v>233393.02000000002</v>
      </c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30"/>
    </row>
    <row r="296" spans="1:108" ht="23.25" customHeight="1">
      <c r="A296" s="34" t="s">
        <v>520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5"/>
      <c r="AB296" s="87" t="s">
        <v>15</v>
      </c>
      <c r="AC296" s="85"/>
      <c r="AD296" s="85"/>
      <c r="AE296" s="85"/>
      <c r="AF296" s="85"/>
      <c r="AG296" s="86"/>
      <c r="AH296" s="84" t="s">
        <v>523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28">
        <f>BC298</f>
        <v>627400</v>
      </c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>
        <f>BY298</f>
        <v>394006.98</v>
      </c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>
        <f>BC296-BY296</f>
        <v>233393.02000000002</v>
      </c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30"/>
    </row>
    <row r="297" spans="1:108" ht="81" customHeight="1">
      <c r="A297" s="34" t="s">
        <v>304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5"/>
      <c r="AB297" s="87" t="s">
        <v>15</v>
      </c>
      <c r="AC297" s="85"/>
      <c r="AD297" s="85"/>
      <c r="AE297" s="85"/>
      <c r="AF297" s="85"/>
      <c r="AG297" s="86"/>
      <c r="AH297" s="84" t="s">
        <v>308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28">
        <f>BC299</f>
        <v>627400</v>
      </c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>
        <f>BY299</f>
        <v>394006.98</v>
      </c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>
        <f t="shared" si="22"/>
        <v>233393.02000000002</v>
      </c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30"/>
    </row>
    <row r="298" spans="1:108" ht="15.75" customHeight="1">
      <c r="A298" s="34" t="s">
        <v>211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5"/>
      <c r="AB298" s="87" t="s">
        <v>15</v>
      </c>
      <c r="AC298" s="85"/>
      <c r="AD298" s="85"/>
      <c r="AE298" s="85"/>
      <c r="AF298" s="85"/>
      <c r="AG298" s="86"/>
      <c r="AH298" s="84" t="s">
        <v>452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28">
        <f>BC299</f>
        <v>627400</v>
      </c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>
        <f>BY299</f>
        <v>394006.98</v>
      </c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>
        <f t="shared" si="22"/>
        <v>233393.02000000002</v>
      </c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30"/>
    </row>
    <row r="299" spans="1:108" ht="23.25" customHeight="1">
      <c r="A299" s="34" t="s">
        <v>421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5"/>
      <c r="AB299" s="87" t="s">
        <v>15</v>
      </c>
      <c r="AC299" s="85"/>
      <c r="AD299" s="85"/>
      <c r="AE299" s="85"/>
      <c r="AF299" s="85"/>
      <c r="AG299" s="86"/>
      <c r="AH299" s="84" t="s">
        <v>307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28">
        <f>BC300</f>
        <v>627400</v>
      </c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>
        <f>BY300</f>
        <v>394006.98</v>
      </c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>
        <f t="shared" si="22"/>
        <v>233393.02000000002</v>
      </c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30"/>
    </row>
    <row r="300" spans="1:108" ht="36.75" customHeight="1">
      <c r="A300" s="34" t="s">
        <v>301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5"/>
      <c r="AB300" s="87" t="s">
        <v>15</v>
      </c>
      <c r="AC300" s="85"/>
      <c r="AD300" s="85"/>
      <c r="AE300" s="85"/>
      <c r="AF300" s="85"/>
      <c r="AG300" s="86"/>
      <c r="AH300" s="84" t="s">
        <v>306</v>
      </c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6"/>
      <c r="BC300" s="28">
        <v>627400</v>
      </c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>
        <v>394006.98</v>
      </c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>
        <f t="shared" si="22"/>
        <v>233393.02000000002</v>
      </c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30"/>
    </row>
    <row r="301" spans="1:108" ht="69" customHeight="1">
      <c r="A301" s="34" t="s">
        <v>422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5"/>
      <c r="AB301" s="87" t="s">
        <v>15</v>
      </c>
      <c r="AC301" s="85"/>
      <c r="AD301" s="85"/>
      <c r="AE301" s="85"/>
      <c r="AF301" s="85"/>
      <c r="AG301" s="86"/>
      <c r="AH301" s="84" t="s">
        <v>305</v>
      </c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6"/>
      <c r="BC301" s="28">
        <f>BC304</f>
        <v>339500</v>
      </c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>
        <f>BY304</f>
        <v>218470.98</v>
      </c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>
        <f t="shared" si="22"/>
        <v>121029.01999999999</v>
      </c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30"/>
    </row>
    <row r="302" spans="1:108" ht="78.75" customHeight="1">
      <c r="A302" s="34" t="s">
        <v>522</v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5"/>
      <c r="AB302" s="87" t="s">
        <v>15</v>
      </c>
      <c r="AC302" s="85"/>
      <c r="AD302" s="85"/>
      <c r="AE302" s="85"/>
      <c r="AF302" s="85"/>
      <c r="AG302" s="86"/>
      <c r="AH302" s="84" t="s">
        <v>521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6"/>
      <c r="BC302" s="28">
        <f>BC304</f>
        <v>339500</v>
      </c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>
        <f>BY303</f>
        <v>218470.98</v>
      </c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>
        <f t="shared" si="22"/>
        <v>121029.01999999999</v>
      </c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30"/>
    </row>
    <row r="303" spans="1:108" ht="24" customHeight="1">
      <c r="A303" s="34" t="s">
        <v>520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5"/>
      <c r="AB303" s="87" t="s">
        <v>15</v>
      </c>
      <c r="AC303" s="85"/>
      <c r="AD303" s="85"/>
      <c r="AE303" s="85"/>
      <c r="AF303" s="85"/>
      <c r="AG303" s="86"/>
      <c r="AH303" s="84" t="s">
        <v>519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6"/>
      <c r="BC303" s="28">
        <f>BC305</f>
        <v>339500</v>
      </c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>
        <f>BY304</f>
        <v>218470.98</v>
      </c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>
        <f>BC303-BY303</f>
        <v>121029.01999999999</v>
      </c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30"/>
    </row>
    <row r="304" spans="1:108" ht="81.75" customHeight="1">
      <c r="A304" s="34" t="s">
        <v>304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5"/>
      <c r="AB304" s="87" t="s">
        <v>15</v>
      </c>
      <c r="AC304" s="85"/>
      <c r="AD304" s="85"/>
      <c r="AE304" s="85"/>
      <c r="AF304" s="85"/>
      <c r="AG304" s="86"/>
      <c r="AH304" s="84" t="s">
        <v>303</v>
      </c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6"/>
      <c r="BC304" s="28">
        <f>BC306</f>
        <v>339500</v>
      </c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>
        <f>BY305</f>
        <v>218470.98</v>
      </c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>
        <f t="shared" si="22"/>
        <v>121029.01999999999</v>
      </c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30"/>
    </row>
    <row r="305" spans="1:108" ht="17.25" customHeight="1">
      <c r="A305" s="34" t="s">
        <v>211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5"/>
      <c r="AB305" s="87" t="s">
        <v>15</v>
      </c>
      <c r="AC305" s="85"/>
      <c r="AD305" s="85"/>
      <c r="AE305" s="85"/>
      <c r="AF305" s="85"/>
      <c r="AG305" s="86"/>
      <c r="AH305" s="84" t="s">
        <v>451</v>
      </c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6"/>
      <c r="BC305" s="28">
        <f>BC306</f>
        <v>339500</v>
      </c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>
        <f>BY306</f>
        <v>218470.98</v>
      </c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>
        <f t="shared" si="22"/>
        <v>121029.01999999999</v>
      </c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30"/>
    </row>
    <row r="306" spans="1:108" ht="22.5" customHeight="1">
      <c r="A306" s="34" t="s">
        <v>421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5"/>
      <c r="AB306" s="87" t="s">
        <v>15</v>
      </c>
      <c r="AC306" s="85"/>
      <c r="AD306" s="85"/>
      <c r="AE306" s="85"/>
      <c r="AF306" s="85"/>
      <c r="AG306" s="86"/>
      <c r="AH306" s="84" t="s">
        <v>302</v>
      </c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6"/>
      <c r="BC306" s="28">
        <f>BC307</f>
        <v>339500</v>
      </c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>
        <f>BY307</f>
        <v>218470.98</v>
      </c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>
        <f t="shared" si="22"/>
        <v>121029.01999999999</v>
      </c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30"/>
    </row>
    <row r="307" spans="1:108" ht="34.5" customHeight="1">
      <c r="A307" s="34" t="s">
        <v>301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5"/>
      <c r="AB307" s="87" t="s">
        <v>15</v>
      </c>
      <c r="AC307" s="85"/>
      <c r="AD307" s="85"/>
      <c r="AE307" s="85"/>
      <c r="AF307" s="85"/>
      <c r="AG307" s="86"/>
      <c r="AH307" s="84" t="s">
        <v>300</v>
      </c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6"/>
      <c r="BC307" s="28">
        <v>339500</v>
      </c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>
        <v>218470.98</v>
      </c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>
        <f t="shared" si="22"/>
        <v>121029.01999999999</v>
      </c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30"/>
    </row>
    <row r="308" spans="1:108" ht="17.25" customHeight="1">
      <c r="A308" s="34" t="s">
        <v>191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5"/>
      <c r="AB308" s="87" t="s">
        <v>15</v>
      </c>
      <c r="AC308" s="85"/>
      <c r="AD308" s="85"/>
      <c r="AE308" s="85"/>
      <c r="AF308" s="85"/>
      <c r="AG308" s="86"/>
      <c r="AH308" s="84" t="s">
        <v>189</v>
      </c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6"/>
      <c r="BC308" s="28">
        <f aca="true" t="shared" si="23" ref="BC308:BC317">BC309</f>
        <v>57000</v>
      </c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>
        <f aca="true" t="shared" si="24" ref="BY308:BY317">BY309</f>
        <v>57000</v>
      </c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 t="s">
        <v>182</v>
      </c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30"/>
    </row>
    <row r="309" spans="1:108" ht="21.75" customHeight="1">
      <c r="A309" s="34" t="s">
        <v>192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5"/>
      <c r="AB309" s="87" t="s">
        <v>15</v>
      </c>
      <c r="AC309" s="85"/>
      <c r="AD309" s="85"/>
      <c r="AE309" s="85"/>
      <c r="AF309" s="85"/>
      <c r="AG309" s="86"/>
      <c r="AH309" s="84" t="s">
        <v>190</v>
      </c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6"/>
      <c r="BC309" s="28">
        <f t="shared" si="23"/>
        <v>57000</v>
      </c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>
        <f t="shared" si="24"/>
        <v>57000</v>
      </c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 t="s">
        <v>182</v>
      </c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30"/>
    </row>
    <row r="310" spans="1:108" ht="14.25" customHeight="1">
      <c r="A310" s="34" t="s">
        <v>115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5"/>
      <c r="AB310" s="87" t="s">
        <v>15</v>
      </c>
      <c r="AC310" s="85"/>
      <c r="AD310" s="85"/>
      <c r="AE310" s="85"/>
      <c r="AF310" s="85"/>
      <c r="AG310" s="86"/>
      <c r="AH310" s="84" t="s">
        <v>239</v>
      </c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6"/>
      <c r="BC310" s="28">
        <f t="shared" si="23"/>
        <v>57000</v>
      </c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>
        <f t="shared" si="24"/>
        <v>57000</v>
      </c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 t="s">
        <v>182</v>
      </c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30"/>
    </row>
    <row r="311" spans="1:108" ht="24.75" customHeight="1">
      <c r="A311" s="34" t="s">
        <v>116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5"/>
      <c r="AB311" s="87" t="s">
        <v>15</v>
      </c>
      <c r="AC311" s="85"/>
      <c r="AD311" s="85"/>
      <c r="AE311" s="85"/>
      <c r="AF311" s="85"/>
      <c r="AG311" s="86"/>
      <c r="AH311" s="84" t="s">
        <v>193</v>
      </c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6"/>
      <c r="BC311" s="28">
        <f>BC313</f>
        <v>57000</v>
      </c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>
        <f>BY313</f>
        <v>57000</v>
      </c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 t="s">
        <v>182</v>
      </c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30"/>
    </row>
    <row r="312" spans="1:108" ht="17.25" customHeight="1">
      <c r="A312" s="34" t="s">
        <v>514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5"/>
      <c r="AB312" s="87" t="s">
        <v>15</v>
      </c>
      <c r="AC312" s="85"/>
      <c r="AD312" s="85"/>
      <c r="AE312" s="85"/>
      <c r="AF312" s="85"/>
      <c r="AG312" s="86"/>
      <c r="AH312" s="84" t="s">
        <v>518</v>
      </c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6"/>
      <c r="BC312" s="28">
        <f t="shared" si="23"/>
        <v>57000</v>
      </c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>
        <f t="shared" si="24"/>
        <v>57000</v>
      </c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 t="s">
        <v>182</v>
      </c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30"/>
    </row>
    <row r="313" spans="1:108" ht="17.25" customHeight="1">
      <c r="A313" s="34" t="s">
        <v>376</v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5"/>
      <c r="AB313" s="87" t="s">
        <v>15</v>
      </c>
      <c r="AC313" s="85"/>
      <c r="AD313" s="85"/>
      <c r="AE313" s="85"/>
      <c r="AF313" s="85"/>
      <c r="AG313" s="86"/>
      <c r="AH313" s="84" t="s">
        <v>427</v>
      </c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6"/>
      <c r="BC313" s="28">
        <f>BC317+BC314</f>
        <v>57000</v>
      </c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>
        <f>BY314+BY317</f>
        <v>57000</v>
      </c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 t="s">
        <v>182</v>
      </c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30"/>
    </row>
    <row r="314" spans="1:108" ht="19.5" customHeight="1">
      <c r="A314" s="34" t="s">
        <v>211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5"/>
      <c r="AB314" s="87" t="s">
        <v>15</v>
      </c>
      <c r="AC314" s="85"/>
      <c r="AD314" s="85"/>
      <c r="AE314" s="85"/>
      <c r="AF314" s="85"/>
      <c r="AG314" s="86"/>
      <c r="AH314" s="84" t="s">
        <v>593</v>
      </c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6"/>
      <c r="BC314" s="28">
        <f>BC315</f>
        <v>15000</v>
      </c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>
        <f>BY315</f>
        <v>15000</v>
      </c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 t="s">
        <v>182</v>
      </c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30"/>
    </row>
    <row r="315" spans="1:108" ht="19.5" customHeight="1">
      <c r="A315" s="34" t="s">
        <v>596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5"/>
      <c r="AB315" s="87" t="s">
        <v>15</v>
      </c>
      <c r="AC315" s="85"/>
      <c r="AD315" s="85"/>
      <c r="AE315" s="85"/>
      <c r="AF315" s="85"/>
      <c r="AG315" s="86"/>
      <c r="AH315" s="84" t="s">
        <v>592</v>
      </c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6"/>
      <c r="BC315" s="28">
        <f>BC316</f>
        <v>15000</v>
      </c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>
        <f>BY316</f>
        <v>15000</v>
      </c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 t="s">
        <v>182</v>
      </c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30"/>
    </row>
    <row r="316" spans="1:108" ht="24.75" customHeight="1">
      <c r="A316" s="34" t="s">
        <v>595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5"/>
      <c r="AB316" s="87" t="s">
        <v>15</v>
      </c>
      <c r="AC316" s="85"/>
      <c r="AD316" s="85"/>
      <c r="AE316" s="85"/>
      <c r="AF316" s="85"/>
      <c r="AG316" s="86"/>
      <c r="AH316" s="84" t="s">
        <v>591</v>
      </c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6"/>
      <c r="BC316" s="28">
        <v>15000</v>
      </c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>
        <v>15000</v>
      </c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 t="s">
        <v>182</v>
      </c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30"/>
    </row>
    <row r="317" spans="1:108" ht="15.75" customHeight="1">
      <c r="A317" s="34" t="s">
        <v>212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5"/>
      <c r="AB317" s="87" t="s">
        <v>15</v>
      </c>
      <c r="AC317" s="85"/>
      <c r="AD317" s="85"/>
      <c r="AE317" s="85"/>
      <c r="AF317" s="85"/>
      <c r="AG317" s="86"/>
      <c r="AH317" s="84" t="s">
        <v>426</v>
      </c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28">
        <f t="shared" si="23"/>
        <v>42000</v>
      </c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>
        <f t="shared" si="24"/>
        <v>42000</v>
      </c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 t="s">
        <v>182</v>
      </c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30"/>
    </row>
    <row r="318" spans="1:108" ht="24.75" customHeight="1">
      <c r="A318" s="34" t="s">
        <v>109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5"/>
      <c r="AB318" s="87" t="s">
        <v>15</v>
      </c>
      <c r="AC318" s="85"/>
      <c r="AD318" s="85"/>
      <c r="AE318" s="85"/>
      <c r="AF318" s="85"/>
      <c r="AG318" s="86"/>
      <c r="AH318" s="84" t="s">
        <v>425</v>
      </c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6"/>
      <c r="BC318" s="28">
        <v>42000</v>
      </c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>
        <v>42000</v>
      </c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 t="s">
        <v>182</v>
      </c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30"/>
    </row>
    <row r="319" spans="1:108" ht="15" customHeight="1">
      <c r="A319" s="34" t="s">
        <v>174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5"/>
      <c r="AB319" s="87" t="s">
        <v>15</v>
      </c>
      <c r="AC319" s="85"/>
      <c r="AD319" s="85"/>
      <c r="AE319" s="85"/>
      <c r="AF319" s="85"/>
      <c r="AG319" s="86"/>
      <c r="AH319" s="84" t="s">
        <v>175</v>
      </c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6"/>
      <c r="BC319" s="28">
        <f>BC320</f>
        <v>7000</v>
      </c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 t="s">
        <v>182</v>
      </c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>
        <f aca="true" t="shared" si="25" ref="CO319:CO330">BC319</f>
        <v>7000</v>
      </c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30"/>
    </row>
    <row r="320" spans="1:108" ht="15" customHeight="1">
      <c r="A320" s="34" t="s">
        <v>176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5"/>
      <c r="AB320" s="87" t="s">
        <v>15</v>
      </c>
      <c r="AC320" s="85"/>
      <c r="AD320" s="85"/>
      <c r="AE320" s="85"/>
      <c r="AF320" s="85"/>
      <c r="AG320" s="86"/>
      <c r="AH320" s="84" t="s">
        <v>177</v>
      </c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6"/>
      <c r="BC320" s="28">
        <f>BC321</f>
        <v>7000</v>
      </c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 t="s">
        <v>182</v>
      </c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>
        <f t="shared" si="25"/>
        <v>7000</v>
      </c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30"/>
    </row>
    <row r="321" spans="1:108" ht="27" customHeight="1">
      <c r="A321" s="34" t="s">
        <v>237</v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5"/>
      <c r="AB321" s="87" t="s">
        <v>15</v>
      </c>
      <c r="AC321" s="85"/>
      <c r="AD321" s="85"/>
      <c r="AE321" s="85"/>
      <c r="AF321" s="85"/>
      <c r="AG321" s="86"/>
      <c r="AH321" s="84" t="s">
        <v>240</v>
      </c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6"/>
      <c r="BC321" s="28">
        <f>BC322</f>
        <v>7000</v>
      </c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 t="s">
        <v>182</v>
      </c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>
        <f t="shared" si="25"/>
        <v>7000</v>
      </c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30"/>
    </row>
    <row r="322" spans="1:108" ht="68.25" customHeight="1">
      <c r="A322" s="34" t="s">
        <v>469</v>
      </c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5"/>
      <c r="AB322" s="87" t="s">
        <v>15</v>
      </c>
      <c r="AC322" s="85"/>
      <c r="AD322" s="85"/>
      <c r="AE322" s="85"/>
      <c r="AF322" s="85"/>
      <c r="AG322" s="86"/>
      <c r="AH322" s="84" t="s">
        <v>178</v>
      </c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6"/>
      <c r="BC322" s="28">
        <f>BC325</f>
        <v>7000</v>
      </c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 t="s">
        <v>182</v>
      </c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>
        <f t="shared" si="25"/>
        <v>7000</v>
      </c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30"/>
    </row>
    <row r="323" spans="1:108" ht="36" customHeight="1">
      <c r="A323" s="34" t="s">
        <v>530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5"/>
      <c r="AB323" s="87" t="s">
        <v>15</v>
      </c>
      <c r="AC323" s="85"/>
      <c r="AD323" s="85"/>
      <c r="AE323" s="85"/>
      <c r="AF323" s="85"/>
      <c r="AG323" s="86"/>
      <c r="AH323" s="84" t="s">
        <v>517</v>
      </c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6"/>
      <c r="BC323" s="28">
        <f>BC324</f>
        <v>7000</v>
      </c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 t="str">
        <f>BY326</f>
        <v>-</v>
      </c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>
        <f t="shared" si="25"/>
        <v>7000</v>
      </c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30"/>
    </row>
    <row r="324" spans="1:108" ht="36" customHeight="1">
      <c r="A324" s="34" t="s">
        <v>515</v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5"/>
      <c r="AB324" s="87" t="s">
        <v>15</v>
      </c>
      <c r="AC324" s="85"/>
      <c r="AD324" s="85"/>
      <c r="AE324" s="85"/>
      <c r="AF324" s="85"/>
      <c r="AG324" s="86"/>
      <c r="AH324" s="84" t="s">
        <v>516</v>
      </c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6"/>
      <c r="BC324" s="28">
        <f>BC326+BC329</f>
        <v>7000</v>
      </c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 t="str">
        <f>BY327</f>
        <v>-</v>
      </c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>
        <f>BC324</f>
        <v>7000</v>
      </c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30"/>
    </row>
    <row r="325" spans="1:108" ht="36" customHeight="1">
      <c r="A325" s="34" t="s">
        <v>317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5"/>
      <c r="AB325" s="87" t="s">
        <v>15</v>
      </c>
      <c r="AC325" s="85"/>
      <c r="AD325" s="85"/>
      <c r="AE325" s="85"/>
      <c r="AF325" s="85"/>
      <c r="AG325" s="86"/>
      <c r="AH325" s="84" t="s">
        <v>299</v>
      </c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6"/>
      <c r="BC325" s="28">
        <f>BC327+BC330</f>
        <v>7000</v>
      </c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 t="str">
        <f>BY328</f>
        <v>-</v>
      </c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>
        <f t="shared" si="25"/>
        <v>7000</v>
      </c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30"/>
    </row>
    <row r="326" spans="1:108" ht="15" customHeight="1">
      <c r="A326" s="34" t="s">
        <v>211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5"/>
      <c r="AB326" s="87" t="s">
        <v>15</v>
      </c>
      <c r="AC326" s="85"/>
      <c r="AD326" s="85"/>
      <c r="AE326" s="85"/>
      <c r="AF326" s="85"/>
      <c r="AG326" s="86"/>
      <c r="AH326" s="84" t="s">
        <v>298</v>
      </c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6"/>
      <c r="BC326" s="28">
        <f>BC327</f>
        <v>7000</v>
      </c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 t="str">
        <f>BY327</f>
        <v>-</v>
      </c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>
        <f t="shared" si="25"/>
        <v>7000</v>
      </c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30"/>
    </row>
    <row r="327" spans="1:108" ht="15" customHeight="1">
      <c r="A327" s="34" t="s">
        <v>102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5"/>
      <c r="AB327" s="87" t="s">
        <v>15</v>
      </c>
      <c r="AC327" s="85"/>
      <c r="AD327" s="85"/>
      <c r="AE327" s="85"/>
      <c r="AF327" s="85"/>
      <c r="AG327" s="86"/>
      <c r="AH327" s="84" t="s">
        <v>297</v>
      </c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6"/>
      <c r="BC327" s="28">
        <f>BC328</f>
        <v>7000</v>
      </c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 t="str">
        <f>BY328</f>
        <v>-</v>
      </c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>
        <f t="shared" si="25"/>
        <v>7000</v>
      </c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30"/>
    </row>
    <row r="328" spans="1:108" ht="15" customHeight="1">
      <c r="A328" s="34" t="s">
        <v>104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5"/>
      <c r="AB328" s="87" t="s">
        <v>15</v>
      </c>
      <c r="AC328" s="85"/>
      <c r="AD328" s="85"/>
      <c r="AE328" s="85"/>
      <c r="AF328" s="85"/>
      <c r="AG328" s="86"/>
      <c r="AH328" s="84" t="s">
        <v>296</v>
      </c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6"/>
      <c r="BC328" s="28">
        <v>7000</v>
      </c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 t="s">
        <v>182</v>
      </c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>
        <f t="shared" si="25"/>
        <v>7000</v>
      </c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30"/>
    </row>
    <row r="329" spans="1:108" ht="22.5" customHeight="1" hidden="1">
      <c r="A329" s="34" t="s">
        <v>212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5"/>
      <c r="AB329" s="87" t="s">
        <v>15</v>
      </c>
      <c r="AC329" s="85"/>
      <c r="AD329" s="85"/>
      <c r="AE329" s="85"/>
      <c r="AF329" s="85"/>
      <c r="AG329" s="86"/>
      <c r="AH329" s="84" t="s">
        <v>220</v>
      </c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6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 t="s">
        <v>182</v>
      </c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>
        <f t="shared" si="25"/>
        <v>0</v>
      </c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30"/>
    </row>
    <row r="330" spans="1:108" ht="22.5" customHeight="1" hidden="1">
      <c r="A330" s="34" t="s">
        <v>109</v>
      </c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5"/>
      <c r="AB330" s="87" t="s">
        <v>15</v>
      </c>
      <c r="AC330" s="85"/>
      <c r="AD330" s="85"/>
      <c r="AE330" s="85"/>
      <c r="AF330" s="85"/>
      <c r="AG330" s="86"/>
      <c r="AH330" s="84" t="s">
        <v>210</v>
      </c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6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 t="s">
        <v>182</v>
      </c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>
        <f t="shared" si="25"/>
        <v>0</v>
      </c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30"/>
    </row>
    <row r="331" spans="28:92" ht="9" customHeight="1" thickBot="1">
      <c r="AB331" s="14"/>
      <c r="AC331" s="15"/>
      <c r="AD331" s="15"/>
      <c r="AE331" s="15"/>
      <c r="AF331" s="15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</row>
    <row r="332" spans="1:108" ht="23.25" customHeight="1">
      <c r="A332" s="96" t="s">
        <v>40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7"/>
      <c r="AB332" s="101" t="s">
        <v>16</v>
      </c>
      <c r="AC332" s="99"/>
      <c r="AD332" s="99"/>
      <c r="AE332" s="99"/>
      <c r="AF332" s="99"/>
      <c r="AG332" s="100"/>
      <c r="AH332" s="98" t="s">
        <v>6</v>
      </c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100"/>
      <c r="BC332" s="102" t="s">
        <v>182</v>
      </c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3"/>
      <c r="BY332" s="102">
        <v>2588055.22</v>
      </c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3"/>
      <c r="CO332" s="123" t="s">
        <v>54</v>
      </c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4"/>
    </row>
    <row r="333" spans="1:108" ht="1.5" customHeight="1" thickBo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8"/>
      <c r="AB333" s="8"/>
      <c r="AC333" s="9"/>
      <c r="AD333" s="9"/>
      <c r="AE333" s="9"/>
      <c r="AF333" s="9"/>
      <c r="AG333" s="9"/>
      <c r="AH333" s="11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11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11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11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10"/>
    </row>
    <row r="335" spans="78:92" ht="12"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</row>
  </sheetData>
  <sheetProtection/>
  <mergeCells count="1975">
    <mergeCell ref="AB127:AG127"/>
    <mergeCell ref="AB104:AG104"/>
    <mergeCell ref="AB110:AG110"/>
    <mergeCell ref="AB115:AG115"/>
    <mergeCell ref="AB126:AG126"/>
    <mergeCell ref="AH164:BB164"/>
    <mergeCell ref="AH162:BB162"/>
    <mergeCell ref="BC162:BX162"/>
    <mergeCell ref="AH168:BB168"/>
    <mergeCell ref="BC168:BX168"/>
    <mergeCell ref="BY63:CN63"/>
    <mergeCell ref="CO180:DD180"/>
    <mergeCell ref="CO105:DD105"/>
    <mergeCell ref="CO104:DD104"/>
    <mergeCell ref="BY102:CN102"/>
    <mergeCell ref="BY101:CN101"/>
    <mergeCell ref="BY180:CN180"/>
    <mergeCell ref="CO103:DD103"/>
    <mergeCell ref="CO89:DD89"/>
    <mergeCell ref="BY90:CN90"/>
    <mergeCell ref="A104:AA104"/>
    <mergeCell ref="BC106:BX106"/>
    <mergeCell ref="BY209:CN209"/>
    <mergeCell ref="CO209:DD209"/>
    <mergeCell ref="BY106:CN106"/>
    <mergeCell ref="CO106:DD106"/>
    <mergeCell ref="A105:AA105"/>
    <mergeCell ref="AB105:AG105"/>
    <mergeCell ref="AH105:BB105"/>
    <mergeCell ref="A106:AA106"/>
    <mergeCell ref="A100:AA100"/>
    <mergeCell ref="AB100:AG100"/>
    <mergeCell ref="AB101:AG101"/>
    <mergeCell ref="AH101:BB101"/>
    <mergeCell ref="BY190:CN190"/>
    <mergeCell ref="CO190:DD190"/>
    <mergeCell ref="A184:AA184"/>
    <mergeCell ref="AB184:AG184"/>
    <mergeCell ref="AH184:BB184"/>
    <mergeCell ref="BC184:BX184"/>
    <mergeCell ref="BY184:CN184"/>
    <mergeCell ref="CO184:DD184"/>
    <mergeCell ref="BY188:CN188"/>
    <mergeCell ref="CO188:DD188"/>
    <mergeCell ref="BY189:CN189"/>
    <mergeCell ref="CO189:DD189"/>
    <mergeCell ref="A188:AA188"/>
    <mergeCell ref="AB188:AG188"/>
    <mergeCell ref="A189:AA189"/>
    <mergeCell ref="AB189:AG189"/>
    <mergeCell ref="AH189:BB189"/>
    <mergeCell ref="BC189:BX189"/>
    <mergeCell ref="CO187:DD187"/>
    <mergeCell ref="AH100:BB100"/>
    <mergeCell ref="BC100:BX100"/>
    <mergeCell ref="BY100:CN100"/>
    <mergeCell ref="CO100:DD100"/>
    <mergeCell ref="BY185:CN185"/>
    <mergeCell ref="CO185:DD185"/>
    <mergeCell ref="BY186:CN186"/>
    <mergeCell ref="CO186:DD186"/>
    <mergeCell ref="BC101:BX101"/>
    <mergeCell ref="A186:AA186"/>
    <mergeCell ref="AB186:AG186"/>
    <mergeCell ref="AH186:BB186"/>
    <mergeCell ref="BY187:CN187"/>
    <mergeCell ref="A190:AA190"/>
    <mergeCell ref="AB190:AG190"/>
    <mergeCell ref="AH315:BB315"/>
    <mergeCell ref="BC315:BX315"/>
    <mergeCell ref="A201:AA201"/>
    <mergeCell ref="AB201:AG201"/>
    <mergeCell ref="AH201:BB201"/>
    <mergeCell ref="BC206:BX206"/>
    <mergeCell ref="AH206:BB206"/>
    <mergeCell ref="AH202:BB202"/>
    <mergeCell ref="A163:AA163"/>
    <mergeCell ref="AB163:AG163"/>
    <mergeCell ref="AH163:BB163"/>
    <mergeCell ref="AH188:BB188"/>
    <mergeCell ref="A187:AA187"/>
    <mergeCell ref="AB187:AG187"/>
    <mergeCell ref="AH187:BB187"/>
    <mergeCell ref="A185:AA185"/>
    <mergeCell ref="AB185:AG185"/>
    <mergeCell ref="AH185:BB185"/>
    <mergeCell ref="AH89:BB89"/>
    <mergeCell ref="BC89:BX89"/>
    <mergeCell ref="A90:AA90"/>
    <mergeCell ref="AB90:AG90"/>
    <mergeCell ref="AH90:BB90"/>
    <mergeCell ref="BC90:BX90"/>
    <mergeCell ref="CO86:DD86"/>
    <mergeCell ref="A88:AA88"/>
    <mergeCell ref="AB88:AG88"/>
    <mergeCell ref="AH88:BB88"/>
    <mergeCell ref="BC88:BX88"/>
    <mergeCell ref="BY88:CN88"/>
    <mergeCell ref="CO88:DD88"/>
    <mergeCell ref="A86:AA86"/>
    <mergeCell ref="AB86:AG86"/>
    <mergeCell ref="AH87:BB87"/>
    <mergeCell ref="AH72:BB72"/>
    <mergeCell ref="AH64:BB64"/>
    <mergeCell ref="AH78:BB78"/>
    <mergeCell ref="A84:AA84"/>
    <mergeCell ref="AB84:AG84"/>
    <mergeCell ref="AH84:BB84"/>
    <mergeCell ref="AB83:AG83"/>
    <mergeCell ref="AH82:BB82"/>
    <mergeCell ref="A64:AA64"/>
    <mergeCell ref="A76:AA76"/>
    <mergeCell ref="BC62:BX62"/>
    <mergeCell ref="AH69:BB69"/>
    <mergeCell ref="AH66:BB66"/>
    <mergeCell ref="BC66:BX66"/>
    <mergeCell ref="AH65:BB65"/>
    <mergeCell ref="CO298:DD298"/>
    <mergeCell ref="A300:AA300"/>
    <mergeCell ref="BC300:BX300"/>
    <mergeCell ref="CO299:DD299"/>
    <mergeCell ref="AH300:BB300"/>
    <mergeCell ref="BY299:CN299"/>
    <mergeCell ref="BY298:CN298"/>
    <mergeCell ref="BC299:BX299"/>
    <mergeCell ref="A298:AA298"/>
    <mergeCell ref="BC298:BX298"/>
    <mergeCell ref="A161:AA161"/>
    <mergeCell ref="BY165:CN165"/>
    <mergeCell ref="A164:AA164"/>
    <mergeCell ref="AB164:AG164"/>
    <mergeCell ref="A165:AA165"/>
    <mergeCell ref="AB165:AG165"/>
    <mergeCell ref="AH165:BB165"/>
    <mergeCell ref="BC165:BX165"/>
    <mergeCell ref="BY161:CN161"/>
    <mergeCell ref="A162:AA162"/>
    <mergeCell ref="A174:AA174"/>
    <mergeCell ref="AB174:AG174"/>
    <mergeCell ref="AH174:BB174"/>
    <mergeCell ref="A172:AA172"/>
    <mergeCell ref="AB172:AG172"/>
    <mergeCell ref="AH172:BB172"/>
    <mergeCell ref="A173:AA173"/>
    <mergeCell ref="AB173:AG173"/>
    <mergeCell ref="AH173:BB173"/>
    <mergeCell ref="CO165:DD165"/>
    <mergeCell ref="CO168:DD168"/>
    <mergeCell ref="BY174:CN174"/>
    <mergeCell ref="CO174:DD174"/>
    <mergeCell ref="CO173:DD173"/>
    <mergeCell ref="BY173:CN173"/>
    <mergeCell ref="CO171:DD171"/>
    <mergeCell ref="BY172:CN172"/>
    <mergeCell ref="CO172:DD172"/>
    <mergeCell ref="BY171:CN171"/>
    <mergeCell ref="BY167:CN167"/>
    <mergeCell ref="CO167:DD167"/>
    <mergeCell ref="BY162:CN162"/>
    <mergeCell ref="CO162:DD162"/>
    <mergeCell ref="BY166:CN166"/>
    <mergeCell ref="CO164:DD164"/>
    <mergeCell ref="BY163:CN163"/>
    <mergeCell ref="CO163:DD163"/>
    <mergeCell ref="CO166:DD166"/>
    <mergeCell ref="BY164:CN164"/>
    <mergeCell ref="BY199:CN199"/>
    <mergeCell ref="BY197:CN197"/>
    <mergeCell ref="A196:AA196"/>
    <mergeCell ref="AB196:AG196"/>
    <mergeCell ref="AH196:BB196"/>
    <mergeCell ref="BC196:BX196"/>
    <mergeCell ref="A197:AA197"/>
    <mergeCell ref="AH197:BB197"/>
    <mergeCell ref="CO199:DD199"/>
    <mergeCell ref="A198:AA198"/>
    <mergeCell ref="AB198:AG198"/>
    <mergeCell ref="A199:AA199"/>
    <mergeCell ref="AB199:AG199"/>
    <mergeCell ref="AH199:BB199"/>
    <mergeCell ref="BC199:BX199"/>
    <mergeCell ref="BC198:BX198"/>
    <mergeCell ref="BY198:CN198"/>
    <mergeCell ref="CO198:DD198"/>
    <mergeCell ref="CO197:DD197"/>
    <mergeCell ref="BY195:CN195"/>
    <mergeCell ref="CO195:DD195"/>
    <mergeCell ref="BY194:CN194"/>
    <mergeCell ref="CO194:DD194"/>
    <mergeCell ref="BY196:CN196"/>
    <mergeCell ref="CO196:DD196"/>
    <mergeCell ref="A205:AA205"/>
    <mergeCell ref="AB205:AG205"/>
    <mergeCell ref="A210:AA210"/>
    <mergeCell ref="A209:AA209"/>
    <mergeCell ref="AB209:AG209"/>
    <mergeCell ref="CO236:DD236"/>
    <mergeCell ref="BC212:BX212"/>
    <mergeCell ref="BC209:BX209"/>
    <mergeCell ref="BC210:BX210"/>
    <mergeCell ref="CO216:DD216"/>
    <mergeCell ref="CO213:DD213"/>
    <mergeCell ref="BY215:CN215"/>
    <mergeCell ref="CO215:DD215"/>
    <mergeCell ref="BY214:CN214"/>
    <mergeCell ref="BC216:BX216"/>
    <mergeCell ref="CO218:DD218"/>
    <mergeCell ref="CO217:DD217"/>
    <mergeCell ref="BY218:CN218"/>
    <mergeCell ref="BY217:CN217"/>
    <mergeCell ref="A168:AA168"/>
    <mergeCell ref="AB168:AG168"/>
    <mergeCell ref="BY257:CN257"/>
    <mergeCell ref="BC242:BX242"/>
    <mergeCell ref="BC224:BX224"/>
    <mergeCell ref="BC217:BX217"/>
    <mergeCell ref="BC207:BX207"/>
    <mergeCell ref="BC208:BX208"/>
    <mergeCell ref="BC202:BX202"/>
    <mergeCell ref="A203:AA203"/>
    <mergeCell ref="A212:AA212"/>
    <mergeCell ref="AB212:AG212"/>
    <mergeCell ref="AH212:BB212"/>
    <mergeCell ref="AH209:BB209"/>
    <mergeCell ref="CO256:DD256"/>
    <mergeCell ref="AH253:BB253"/>
    <mergeCell ref="BC253:BX253"/>
    <mergeCell ref="BY253:CN253"/>
    <mergeCell ref="CO253:DD253"/>
    <mergeCell ref="BY208:CN208"/>
    <mergeCell ref="BC205:BX205"/>
    <mergeCell ref="BY205:CN205"/>
    <mergeCell ref="AH219:BB219"/>
    <mergeCell ref="AH216:BB216"/>
    <mergeCell ref="AH211:BB211"/>
    <mergeCell ref="BC211:BX211"/>
    <mergeCell ref="BY231:CN231"/>
    <mergeCell ref="AH229:BB229"/>
    <mergeCell ref="BC230:BX230"/>
    <mergeCell ref="BC225:BX225"/>
    <mergeCell ref="BY225:CN225"/>
    <mergeCell ref="BC227:BX227"/>
    <mergeCell ref="BY230:CN230"/>
    <mergeCell ref="BC236:BX236"/>
    <mergeCell ref="AH235:BB235"/>
    <mergeCell ref="BC235:BX235"/>
    <mergeCell ref="BC231:BX231"/>
    <mergeCell ref="BC234:BX234"/>
    <mergeCell ref="AH234:BB234"/>
    <mergeCell ref="BC222:BX222"/>
    <mergeCell ref="BC221:BX221"/>
    <mergeCell ref="BC219:BX219"/>
    <mergeCell ref="BY222:CN222"/>
    <mergeCell ref="BC220:BX220"/>
    <mergeCell ref="CO222:DD222"/>
    <mergeCell ref="BY236:CN236"/>
    <mergeCell ref="CO219:DD219"/>
    <mergeCell ref="BY227:CN227"/>
    <mergeCell ref="BY220:CN220"/>
    <mergeCell ref="CO220:DD220"/>
    <mergeCell ref="BY221:CN221"/>
    <mergeCell ref="CO221:DD221"/>
    <mergeCell ref="CO227:DD227"/>
    <mergeCell ref="BY235:CN235"/>
    <mergeCell ref="A2:DD2"/>
    <mergeCell ref="BY332:CN332"/>
    <mergeCell ref="CO332:DD332"/>
    <mergeCell ref="AB47:AG47"/>
    <mergeCell ref="AH47:BB47"/>
    <mergeCell ref="BC47:BX47"/>
    <mergeCell ref="BY47:CN47"/>
    <mergeCell ref="CO47:DD47"/>
    <mergeCell ref="BY204:CN204"/>
    <mergeCell ref="AH252:BB252"/>
    <mergeCell ref="A6:AA6"/>
    <mergeCell ref="AH6:BB6"/>
    <mergeCell ref="CO48:DD48"/>
    <mergeCell ref="AB46:AG46"/>
    <mergeCell ref="AB8:AG8"/>
    <mergeCell ref="AH8:BB8"/>
    <mergeCell ref="BC8:BX8"/>
    <mergeCell ref="AB6:AG6"/>
    <mergeCell ref="CO44:DD44"/>
    <mergeCell ref="BY46:CN46"/>
    <mergeCell ref="CO259:DD259"/>
    <mergeCell ref="CO258:DD258"/>
    <mergeCell ref="CO191:DD191"/>
    <mergeCell ref="CO214:DD214"/>
    <mergeCell ref="CO224:DD224"/>
    <mergeCell ref="CO212:DD212"/>
    <mergeCell ref="CO205:DD205"/>
    <mergeCell ref="CO208:DD208"/>
    <mergeCell ref="CO207:DD207"/>
    <mergeCell ref="CO242:DD242"/>
    <mergeCell ref="CO139:DD139"/>
    <mergeCell ref="BY219:CN219"/>
    <mergeCell ref="BY206:CN206"/>
    <mergeCell ref="CO206:DD206"/>
    <mergeCell ref="BY212:CN212"/>
    <mergeCell ref="BY210:CN210"/>
    <mergeCell ref="CO210:DD210"/>
    <mergeCell ref="BY211:CN211"/>
    <mergeCell ref="CO211:DD211"/>
    <mergeCell ref="BY216:CN216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BY8:CN8"/>
    <mergeCell ref="CO8:DD8"/>
    <mergeCell ref="AB7:AG7"/>
    <mergeCell ref="AH7:BB7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A3:AA3"/>
    <mergeCell ref="A4:AA4"/>
    <mergeCell ref="AB3:AG3"/>
    <mergeCell ref="AB4:AG4"/>
    <mergeCell ref="AB5:AG5"/>
    <mergeCell ref="AH3:BB3"/>
    <mergeCell ref="AH4:BB4"/>
    <mergeCell ref="AH5:BB5"/>
    <mergeCell ref="CO3:DD3"/>
    <mergeCell ref="BC4:BX4"/>
    <mergeCell ref="BY4:CN4"/>
    <mergeCell ref="CO4:DD4"/>
    <mergeCell ref="BC3:BX3"/>
    <mergeCell ref="BY3:CN3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CO29:DD29"/>
    <mergeCell ref="BY27:CN27"/>
    <mergeCell ref="BC29:BX29"/>
    <mergeCell ref="BC27:BX27"/>
    <mergeCell ref="CO28:DD28"/>
    <mergeCell ref="BY28:CN28"/>
    <mergeCell ref="BY29:CN29"/>
    <mergeCell ref="BC49:BX49"/>
    <mergeCell ref="BC57:BX57"/>
    <mergeCell ref="AH52:BB52"/>
    <mergeCell ref="BC51:BX51"/>
    <mergeCell ref="AH53:BB53"/>
    <mergeCell ref="BC53:BX53"/>
    <mergeCell ref="BC55:BX55"/>
    <mergeCell ref="BC50:BX50"/>
    <mergeCell ref="AH54:BB54"/>
    <mergeCell ref="AH49:BB49"/>
    <mergeCell ref="CO43:DD43"/>
    <mergeCell ref="BC43:BX43"/>
    <mergeCell ref="CO46:DD46"/>
    <mergeCell ref="BY45:CN45"/>
    <mergeCell ref="CO45:DD45"/>
    <mergeCell ref="BY43:CN43"/>
    <mergeCell ref="BC44:BX44"/>
    <mergeCell ref="BC46:BX46"/>
    <mergeCell ref="A113:AA113"/>
    <mergeCell ref="A107:AA107"/>
    <mergeCell ref="A99:AA99"/>
    <mergeCell ref="A112:AA112"/>
    <mergeCell ref="A109:AA109"/>
    <mergeCell ref="A110:AA110"/>
    <mergeCell ref="A108:AA108"/>
    <mergeCell ref="A101:AA101"/>
    <mergeCell ref="A102:AA102"/>
    <mergeCell ref="A103:AA103"/>
    <mergeCell ref="AB53:AG53"/>
    <mergeCell ref="AB58:AG58"/>
    <mergeCell ref="AB72:AG72"/>
    <mergeCell ref="AB70:AG70"/>
    <mergeCell ref="AB65:AG65"/>
    <mergeCell ref="AB68:AG68"/>
    <mergeCell ref="AB69:AG69"/>
    <mergeCell ref="AB71:AG71"/>
    <mergeCell ref="AB64:AG64"/>
    <mergeCell ref="A65:AA65"/>
    <mergeCell ref="A62:AA62"/>
    <mergeCell ref="AB62:AG62"/>
    <mergeCell ref="A141:AA141"/>
    <mergeCell ref="A140:AA140"/>
    <mergeCell ref="AB140:AG140"/>
    <mergeCell ref="AB63:AG63"/>
    <mergeCell ref="AB77:AG77"/>
    <mergeCell ref="A98:AA98"/>
    <mergeCell ref="A133:AA133"/>
    <mergeCell ref="AB133:AG133"/>
    <mergeCell ref="A144:AA144"/>
    <mergeCell ref="BC139:BX139"/>
    <mergeCell ref="BC140:BX140"/>
    <mergeCell ref="AB235:AG235"/>
    <mergeCell ref="CO234:DD234"/>
    <mergeCell ref="BY234:CN234"/>
    <mergeCell ref="CO235:DD235"/>
    <mergeCell ref="A126:AA126"/>
    <mergeCell ref="A183:AA183"/>
    <mergeCell ref="AH144:BB144"/>
    <mergeCell ref="AB129:AG129"/>
    <mergeCell ref="AB139:AG139"/>
    <mergeCell ref="AH139:BB139"/>
    <mergeCell ref="AB136:AG136"/>
    <mergeCell ref="A139:AA139"/>
    <mergeCell ref="A136:AA136"/>
    <mergeCell ref="AH133:BB133"/>
    <mergeCell ref="A116:AA116"/>
    <mergeCell ref="AB131:AG131"/>
    <mergeCell ref="A128:AA128"/>
    <mergeCell ref="A131:AA131"/>
    <mergeCell ref="AB128:AG128"/>
    <mergeCell ref="AB116:AG116"/>
    <mergeCell ref="A125:AA125"/>
    <mergeCell ref="A122:AA122"/>
    <mergeCell ref="A123:AA123"/>
    <mergeCell ref="AB123:AG123"/>
    <mergeCell ref="CO241:DD241"/>
    <mergeCell ref="CO239:DD239"/>
    <mergeCell ref="BY241:CN241"/>
    <mergeCell ref="CO240:DD240"/>
    <mergeCell ref="BY242:CN242"/>
    <mergeCell ref="BY239:CN239"/>
    <mergeCell ref="BC240:BX240"/>
    <mergeCell ref="BY240:CN240"/>
    <mergeCell ref="BC239:BX239"/>
    <mergeCell ref="BC241:BX241"/>
    <mergeCell ref="BC237:BX237"/>
    <mergeCell ref="BC238:BX238"/>
    <mergeCell ref="BY238:CN238"/>
    <mergeCell ref="CO238:DD238"/>
    <mergeCell ref="BY237:CN237"/>
    <mergeCell ref="CO237:DD237"/>
    <mergeCell ref="CO247:DD247"/>
    <mergeCell ref="BY245:CN245"/>
    <mergeCell ref="CO246:DD246"/>
    <mergeCell ref="BC246:BX246"/>
    <mergeCell ref="BY246:CN246"/>
    <mergeCell ref="CO245:DD245"/>
    <mergeCell ref="BC245:BX245"/>
    <mergeCell ref="BY247:CN247"/>
    <mergeCell ref="BY250:CN250"/>
    <mergeCell ref="BC249:BX249"/>
    <mergeCell ref="BY252:CN252"/>
    <mergeCell ref="BC252:BX252"/>
    <mergeCell ref="BC250:BX250"/>
    <mergeCell ref="BY248:CN248"/>
    <mergeCell ref="CO248:DD248"/>
    <mergeCell ref="CO254:DD254"/>
    <mergeCell ref="CO249:DD249"/>
    <mergeCell ref="CO250:DD250"/>
    <mergeCell ref="BY251:CN251"/>
    <mergeCell ref="CO251:DD251"/>
    <mergeCell ref="BY249:CN249"/>
    <mergeCell ref="BY254:CN254"/>
    <mergeCell ref="CO252:DD252"/>
    <mergeCell ref="BY255:CN255"/>
    <mergeCell ref="CO255:DD255"/>
    <mergeCell ref="AB259:AG259"/>
    <mergeCell ref="AH259:BB259"/>
    <mergeCell ref="BC259:BX259"/>
    <mergeCell ref="BY259:CN259"/>
    <mergeCell ref="AB257:AG257"/>
    <mergeCell ref="CO257:DD257"/>
    <mergeCell ref="BY258:CN258"/>
    <mergeCell ref="BY256:CN256"/>
    <mergeCell ref="AB277:AG277"/>
    <mergeCell ref="AH276:BB276"/>
    <mergeCell ref="AB274:AG274"/>
    <mergeCell ref="AH274:BB274"/>
    <mergeCell ref="AB275:AG275"/>
    <mergeCell ref="AB276:AG276"/>
    <mergeCell ref="AB262:AG262"/>
    <mergeCell ref="AH272:BB272"/>
    <mergeCell ref="AB258:AG258"/>
    <mergeCell ref="AH263:BB263"/>
    <mergeCell ref="AH271:BB271"/>
    <mergeCell ref="AB264:AG264"/>
    <mergeCell ref="AB265:AG265"/>
    <mergeCell ref="AH264:BB264"/>
    <mergeCell ref="AH262:BB262"/>
    <mergeCell ref="A9:AA9"/>
    <mergeCell ref="BC255:BX255"/>
    <mergeCell ref="AH261:BB261"/>
    <mergeCell ref="AH267:BB267"/>
    <mergeCell ref="BC267:BX267"/>
    <mergeCell ref="AH266:BB266"/>
    <mergeCell ref="BC266:BX266"/>
    <mergeCell ref="AH256:BB256"/>
    <mergeCell ref="BC256:BX256"/>
    <mergeCell ref="AH257:BB257"/>
    <mergeCell ref="A236:AA236"/>
    <mergeCell ref="A237:AA237"/>
    <mergeCell ref="A231:AA231"/>
    <mergeCell ref="A7:AA7"/>
    <mergeCell ref="A8:AA8"/>
    <mergeCell ref="A32:AA32"/>
    <mergeCell ref="A34:AA34"/>
    <mergeCell ref="A10:AA10"/>
    <mergeCell ref="A24:AA24"/>
    <mergeCell ref="A12:AA12"/>
    <mergeCell ref="A68:AA68"/>
    <mergeCell ref="A59:AA59"/>
    <mergeCell ref="A52:AA52"/>
    <mergeCell ref="A61:AA61"/>
    <mergeCell ref="A56:AA56"/>
    <mergeCell ref="A54:AA54"/>
    <mergeCell ref="A66:AA66"/>
    <mergeCell ref="A63:AA63"/>
    <mergeCell ref="A58:AA58"/>
    <mergeCell ref="A55:AA55"/>
    <mergeCell ref="A75:AA75"/>
    <mergeCell ref="A115:AA115"/>
    <mergeCell ref="A77:AA77"/>
    <mergeCell ref="A219:AA219"/>
    <mergeCell ref="A96:AA96"/>
    <mergeCell ref="A91:AA91"/>
    <mergeCell ref="A120:AA120"/>
    <mergeCell ref="A114:AA114"/>
    <mergeCell ref="A124:AA124"/>
    <mergeCell ref="A129:AA129"/>
    <mergeCell ref="AB219:AG219"/>
    <mergeCell ref="AB224:AG224"/>
    <mergeCell ref="AH224:BB224"/>
    <mergeCell ref="AB228:AG228"/>
    <mergeCell ref="AH220:BB220"/>
    <mergeCell ref="AB220:AG220"/>
    <mergeCell ref="AH225:BB225"/>
    <mergeCell ref="AB221:AG221"/>
    <mergeCell ref="AH221:BB221"/>
    <mergeCell ref="A221:AA221"/>
    <mergeCell ref="A244:AA244"/>
    <mergeCell ref="AB244:AG244"/>
    <mergeCell ref="A243:AA243"/>
    <mergeCell ref="A227:AA227"/>
    <mergeCell ref="A232:AA232"/>
    <mergeCell ref="A233:AA233"/>
    <mergeCell ref="A239:AA239"/>
    <mergeCell ref="A240:AA240"/>
    <mergeCell ref="A235:AA235"/>
    <mergeCell ref="AB255:AG255"/>
    <mergeCell ref="A247:AA247"/>
    <mergeCell ref="A248:AA248"/>
    <mergeCell ref="A245:AA245"/>
    <mergeCell ref="AB248:AG248"/>
    <mergeCell ref="AB247:AG247"/>
    <mergeCell ref="AB245:AG245"/>
    <mergeCell ref="A246:AA246"/>
    <mergeCell ref="A250:AA250"/>
    <mergeCell ref="A254:AA254"/>
    <mergeCell ref="AB256:AG256"/>
    <mergeCell ref="A261:AA261"/>
    <mergeCell ref="AB261:AG261"/>
    <mergeCell ref="AB260:AG260"/>
    <mergeCell ref="A259:AA259"/>
    <mergeCell ref="A257:AA257"/>
    <mergeCell ref="A258:AA258"/>
    <mergeCell ref="A265:AA265"/>
    <mergeCell ref="A251:AA251"/>
    <mergeCell ref="A262:AA262"/>
    <mergeCell ref="A253:AA253"/>
    <mergeCell ref="A264:AA264"/>
    <mergeCell ref="A260:AA260"/>
    <mergeCell ref="A252:AA252"/>
    <mergeCell ref="A255:AA255"/>
    <mergeCell ref="A256:AA256"/>
    <mergeCell ref="A266:AA266"/>
    <mergeCell ref="AB266:AG266"/>
    <mergeCell ref="A267:AA267"/>
    <mergeCell ref="AB268:AG268"/>
    <mergeCell ref="A273:AA273"/>
    <mergeCell ref="AB273:AG273"/>
    <mergeCell ref="AB267:AG267"/>
    <mergeCell ref="A272:AA272"/>
    <mergeCell ref="AB271:AG271"/>
    <mergeCell ref="AB272:AG272"/>
    <mergeCell ref="A271:AA271"/>
    <mergeCell ref="AB270:AG270"/>
    <mergeCell ref="A270:AA270"/>
    <mergeCell ref="A276:AA276"/>
    <mergeCell ref="A274:AA274"/>
    <mergeCell ref="A275:AA275"/>
    <mergeCell ref="AB287:AG287"/>
    <mergeCell ref="A277:AA277"/>
    <mergeCell ref="AB279:AG279"/>
    <mergeCell ref="A281:AA281"/>
    <mergeCell ref="AB281:AG281"/>
    <mergeCell ref="AB278:AG278"/>
    <mergeCell ref="AB280:AG280"/>
    <mergeCell ref="A279:AA279"/>
    <mergeCell ref="AB286:AG286"/>
    <mergeCell ref="AB285:AG285"/>
    <mergeCell ref="A284:AA284"/>
    <mergeCell ref="AB284:AG284"/>
    <mergeCell ref="AB283:AG283"/>
    <mergeCell ref="A282:AA282"/>
    <mergeCell ref="AB282:AG282"/>
    <mergeCell ref="A285:AA285"/>
    <mergeCell ref="A283:AA283"/>
    <mergeCell ref="A294:AA294"/>
    <mergeCell ref="AB294:AG294"/>
    <mergeCell ref="A290:AA290"/>
    <mergeCell ref="AB290:AG290"/>
    <mergeCell ref="AB291:AG291"/>
    <mergeCell ref="A288:AA288"/>
    <mergeCell ref="AB288:AG288"/>
    <mergeCell ref="A291:AA291"/>
    <mergeCell ref="A293:AA293"/>
    <mergeCell ref="AB289:AG289"/>
    <mergeCell ref="A289:AA289"/>
    <mergeCell ref="A292:AA292"/>
    <mergeCell ref="A302:AA302"/>
    <mergeCell ref="A307:AA307"/>
    <mergeCell ref="AB307:AG307"/>
    <mergeCell ref="A303:AA303"/>
    <mergeCell ref="AB306:AG306"/>
    <mergeCell ref="AB303:AG303"/>
    <mergeCell ref="A304:AA304"/>
    <mergeCell ref="AB304:AG304"/>
    <mergeCell ref="AH281:BB281"/>
    <mergeCell ref="BC274:BX274"/>
    <mergeCell ref="AH278:BB278"/>
    <mergeCell ref="BC277:BX277"/>
    <mergeCell ref="AH275:BB275"/>
    <mergeCell ref="BC281:BX281"/>
    <mergeCell ref="AH279:BB279"/>
    <mergeCell ref="BC279:BX279"/>
    <mergeCell ref="AH280:BB280"/>
    <mergeCell ref="AH277:BB277"/>
    <mergeCell ref="A69:AA69"/>
    <mergeCell ref="A92:AA92"/>
    <mergeCell ref="A83:AA83"/>
    <mergeCell ref="A82:AA82"/>
    <mergeCell ref="A74:AA74"/>
    <mergeCell ref="A71:AA71"/>
    <mergeCell ref="A70:AA70"/>
    <mergeCell ref="A73:AA73"/>
    <mergeCell ref="A79:AA79"/>
    <mergeCell ref="A81:AA81"/>
    <mergeCell ref="AB75:AG75"/>
    <mergeCell ref="AB120:AG120"/>
    <mergeCell ref="AB76:AG76"/>
    <mergeCell ref="AB113:AG113"/>
    <mergeCell ref="AB108:AG108"/>
    <mergeCell ref="AB89:AG89"/>
    <mergeCell ref="AB114:AG114"/>
    <mergeCell ref="AB96:AG96"/>
    <mergeCell ref="AB87:AG87"/>
    <mergeCell ref="AB92:AG92"/>
    <mergeCell ref="BC54:BX54"/>
    <mergeCell ref="BC52:BX52"/>
    <mergeCell ref="BC45:BX45"/>
    <mergeCell ref="BC35:BX35"/>
    <mergeCell ref="CO50:DD50"/>
    <mergeCell ref="CO49:DD49"/>
    <mergeCell ref="CO35:DD35"/>
    <mergeCell ref="CO53:DD53"/>
    <mergeCell ref="BC134:BX134"/>
    <mergeCell ref="CO133:DD133"/>
    <mergeCell ref="CO132:DD132"/>
    <mergeCell ref="BY133:CN133"/>
    <mergeCell ref="BC132:BX132"/>
    <mergeCell ref="CO74:DD74"/>
    <mergeCell ref="CO72:DD72"/>
    <mergeCell ref="BY73:CN73"/>
    <mergeCell ref="BY126:CN126"/>
    <mergeCell ref="CO91:DD91"/>
    <mergeCell ref="CO87:DD87"/>
    <mergeCell ref="BY91:CN91"/>
    <mergeCell ref="BY123:CN123"/>
    <mergeCell ref="BY125:CN125"/>
    <mergeCell ref="BY115:CN115"/>
    <mergeCell ref="A127:AA127"/>
    <mergeCell ref="AH114:BB114"/>
    <mergeCell ref="A51:AA51"/>
    <mergeCell ref="AB51:AG51"/>
    <mergeCell ref="AH51:BB51"/>
    <mergeCell ref="A60:AA60"/>
    <mergeCell ref="AB60:AG60"/>
    <mergeCell ref="AH60:BB60"/>
    <mergeCell ref="AB59:AG59"/>
    <mergeCell ref="A57:AA57"/>
    <mergeCell ref="CO90:DD90"/>
    <mergeCell ref="BY79:CN79"/>
    <mergeCell ref="BY78:CN78"/>
    <mergeCell ref="CO78:DD78"/>
    <mergeCell ref="BY83:CN83"/>
    <mergeCell ref="CO82:DD82"/>
    <mergeCell ref="CO79:DD79"/>
    <mergeCell ref="CO83:DD83"/>
    <mergeCell ref="BY82:CN82"/>
    <mergeCell ref="BY80:CN80"/>
    <mergeCell ref="CO129:DD129"/>
    <mergeCell ref="CO128:DD128"/>
    <mergeCell ref="CO134:DD134"/>
    <mergeCell ref="AB132:AG132"/>
    <mergeCell ref="BY134:CN134"/>
    <mergeCell ref="BY132:CN132"/>
    <mergeCell ref="CO131:DD131"/>
    <mergeCell ref="BC133:BX133"/>
    <mergeCell ref="BC131:BX131"/>
    <mergeCell ref="BC128:BX128"/>
    <mergeCell ref="CO127:DD127"/>
    <mergeCell ref="CO130:DD130"/>
    <mergeCell ref="BY278:CN278"/>
    <mergeCell ref="BY279:CN279"/>
    <mergeCell ref="BY275:CN275"/>
    <mergeCell ref="CO268:DD268"/>
    <mergeCell ref="BY269:CN269"/>
    <mergeCell ref="CO269:DD269"/>
    <mergeCell ref="BY141:CN141"/>
    <mergeCell ref="BY143:CN143"/>
    <mergeCell ref="BY284:CN284"/>
    <mergeCell ref="CO282:DD282"/>
    <mergeCell ref="BY283:CN283"/>
    <mergeCell ref="BY282:CN282"/>
    <mergeCell ref="CO284:DD284"/>
    <mergeCell ref="CO283:DD283"/>
    <mergeCell ref="BY288:CN288"/>
    <mergeCell ref="CO286:DD286"/>
    <mergeCell ref="CO285:DD285"/>
    <mergeCell ref="BY285:CN285"/>
    <mergeCell ref="BY286:CN286"/>
    <mergeCell ref="BC297:BX297"/>
    <mergeCell ref="BY297:CN297"/>
    <mergeCell ref="CO297:DD297"/>
    <mergeCell ref="BY289:CN289"/>
    <mergeCell ref="BY290:CN290"/>
    <mergeCell ref="CO290:DD290"/>
    <mergeCell ref="BY291:CN291"/>
    <mergeCell ref="CO291:DD291"/>
    <mergeCell ref="BY294:CN294"/>
    <mergeCell ref="BY293:CN293"/>
    <mergeCell ref="BC307:BX307"/>
    <mergeCell ref="BC301:BX301"/>
    <mergeCell ref="AH306:BB306"/>
    <mergeCell ref="BC306:BX306"/>
    <mergeCell ref="AH307:BB307"/>
    <mergeCell ref="BC304:BX304"/>
    <mergeCell ref="AH304:BB304"/>
    <mergeCell ref="AH305:BB305"/>
    <mergeCell ref="BC303:BX303"/>
    <mergeCell ref="BC327:BX327"/>
    <mergeCell ref="AB330:AG330"/>
    <mergeCell ref="AB327:AG327"/>
    <mergeCell ref="AH322:BB322"/>
    <mergeCell ref="AH323:BB323"/>
    <mergeCell ref="AH325:BB325"/>
    <mergeCell ref="AB325:AG325"/>
    <mergeCell ref="BC325:BX325"/>
    <mergeCell ref="AB326:AG326"/>
    <mergeCell ref="AH326:BB326"/>
    <mergeCell ref="BZ335:CN335"/>
    <mergeCell ref="AB328:AG328"/>
    <mergeCell ref="AH328:BB328"/>
    <mergeCell ref="BC328:BX328"/>
    <mergeCell ref="BY328:CN328"/>
    <mergeCell ref="AH332:BB332"/>
    <mergeCell ref="AB332:AG332"/>
    <mergeCell ref="BY330:CN330"/>
    <mergeCell ref="BY329:CN329"/>
    <mergeCell ref="BC332:BX332"/>
    <mergeCell ref="A332:AA332"/>
    <mergeCell ref="A329:AA329"/>
    <mergeCell ref="A328:AA328"/>
    <mergeCell ref="BC322:BX322"/>
    <mergeCell ref="AH330:BB330"/>
    <mergeCell ref="BC330:BX330"/>
    <mergeCell ref="BC329:BX329"/>
    <mergeCell ref="A330:AA330"/>
    <mergeCell ref="A327:AA327"/>
    <mergeCell ref="AH327:BB327"/>
    <mergeCell ref="CO322:DD322"/>
    <mergeCell ref="CO325:DD325"/>
    <mergeCell ref="CO324:DD324"/>
    <mergeCell ref="BY326:CN326"/>
    <mergeCell ref="BY323:CN323"/>
    <mergeCell ref="BY322:CN322"/>
    <mergeCell ref="BY325:CN325"/>
    <mergeCell ref="CO328:DD328"/>
    <mergeCell ref="CO327:DD327"/>
    <mergeCell ref="BY327:CN327"/>
    <mergeCell ref="CO323:DD323"/>
    <mergeCell ref="CO301:DD301"/>
    <mergeCell ref="BY305:CN305"/>
    <mergeCell ref="AH308:BB308"/>
    <mergeCell ref="BC308:BX308"/>
    <mergeCell ref="BY308:CN308"/>
    <mergeCell ref="CO308:DD308"/>
    <mergeCell ref="BC305:BX305"/>
    <mergeCell ref="BY302:CN302"/>
    <mergeCell ref="CO302:DD302"/>
    <mergeCell ref="AH303:BB303"/>
    <mergeCell ref="AB316:AG316"/>
    <mergeCell ref="AH316:BB316"/>
    <mergeCell ref="AB321:AG321"/>
    <mergeCell ref="BY301:CN301"/>
    <mergeCell ref="BC320:BX320"/>
    <mergeCell ref="AH321:BB321"/>
    <mergeCell ref="BC321:BX321"/>
    <mergeCell ref="AH314:BB314"/>
    <mergeCell ref="BC316:BX316"/>
    <mergeCell ref="BY316:CN316"/>
    <mergeCell ref="AB309:AG309"/>
    <mergeCell ref="AB308:AG308"/>
    <mergeCell ref="BC314:BX314"/>
    <mergeCell ref="BY314:CN314"/>
    <mergeCell ref="BC309:BX309"/>
    <mergeCell ref="CO71:DD71"/>
    <mergeCell ref="BY300:CN300"/>
    <mergeCell ref="CO300:DD300"/>
    <mergeCell ref="CO146:DD146"/>
    <mergeCell ref="BY232:CN232"/>
    <mergeCell ref="CO280:DD280"/>
    <mergeCell ref="CO294:DD294"/>
    <mergeCell ref="CO289:DD289"/>
    <mergeCell ref="CO288:DD288"/>
    <mergeCell ref="BY287:CN287"/>
    <mergeCell ref="BY54:CN54"/>
    <mergeCell ref="CO58:DD58"/>
    <mergeCell ref="CO60:DD60"/>
    <mergeCell ref="BY60:CN60"/>
    <mergeCell ref="BY58:CN58"/>
    <mergeCell ref="CO54:DD54"/>
    <mergeCell ref="BY55:CN55"/>
    <mergeCell ref="CO55:DD55"/>
    <mergeCell ref="AB252:AG252"/>
    <mergeCell ref="BY50:CN50"/>
    <mergeCell ref="BY51:CN51"/>
    <mergeCell ref="BY53:CN53"/>
    <mergeCell ref="AB74:AG74"/>
    <mergeCell ref="AB73:AG73"/>
    <mergeCell ref="AH74:BB74"/>
    <mergeCell ref="AH57:BB57"/>
    <mergeCell ref="AH63:BB63"/>
    <mergeCell ref="AB57:AG57"/>
    <mergeCell ref="A234:AA234"/>
    <mergeCell ref="AB234:AG234"/>
    <mergeCell ref="A204:AA204"/>
    <mergeCell ref="AB204:AG204"/>
    <mergeCell ref="A214:AA214"/>
    <mergeCell ref="A206:AA206"/>
    <mergeCell ref="AB214:AG214"/>
    <mergeCell ref="A211:AA211"/>
    <mergeCell ref="A225:AA225"/>
    <mergeCell ref="AB225:AG225"/>
    <mergeCell ref="AB254:AG254"/>
    <mergeCell ref="AB320:AG320"/>
    <mergeCell ref="A325:AA325"/>
    <mergeCell ref="A278:AA278"/>
    <mergeCell ref="A280:AA280"/>
    <mergeCell ref="A306:AA306"/>
    <mergeCell ref="A286:AA286"/>
    <mergeCell ref="A309:AA309"/>
    <mergeCell ref="A297:AA297"/>
    <mergeCell ref="AB319:AG319"/>
    <mergeCell ref="A318:AA318"/>
    <mergeCell ref="AB318:AG318"/>
    <mergeCell ref="A311:AA311"/>
    <mergeCell ref="A308:AA308"/>
    <mergeCell ref="A316:AA316"/>
    <mergeCell ref="A314:AA314"/>
    <mergeCell ref="AB314:AG314"/>
    <mergeCell ref="A315:AA315"/>
    <mergeCell ref="AB315:AG315"/>
    <mergeCell ref="A310:AA310"/>
    <mergeCell ref="A301:AA301"/>
    <mergeCell ref="AB301:AG301"/>
    <mergeCell ref="A319:AA319"/>
    <mergeCell ref="A320:AA320"/>
    <mergeCell ref="A313:AA313"/>
    <mergeCell ref="AB311:AG311"/>
    <mergeCell ref="AB302:AG302"/>
    <mergeCell ref="A317:AA317"/>
    <mergeCell ref="AB317:AG317"/>
    <mergeCell ref="AB310:AG310"/>
    <mergeCell ref="A321:AA321"/>
    <mergeCell ref="A326:AA326"/>
    <mergeCell ref="A322:AA322"/>
    <mergeCell ref="A324:AA324"/>
    <mergeCell ref="A323:AA323"/>
    <mergeCell ref="A287:AA287"/>
    <mergeCell ref="AH287:BB287"/>
    <mergeCell ref="AH288:BB288"/>
    <mergeCell ref="A305:AA305"/>
    <mergeCell ref="AB305:AG305"/>
    <mergeCell ref="AB297:AG297"/>
    <mergeCell ref="A299:AA299"/>
    <mergeCell ref="AH290:BB290"/>
    <mergeCell ref="AH301:BB301"/>
    <mergeCell ref="AH289:BB289"/>
    <mergeCell ref="CO330:DD330"/>
    <mergeCell ref="BY228:CN228"/>
    <mergeCell ref="AH310:BB310"/>
    <mergeCell ref="CO228:DD228"/>
    <mergeCell ref="AH309:BB309"/>
    <mergeCell ref="AH285:BB285"/>
    <mergeCell ref="BY229:CN229"/>
    <mergeCell ref="AH273:BB273"/>
    <mergeCell ref="CO229:DD229"/>
    <mergeCell ref="CO287:DD287"/>
    <mergeCell ref="AH284:BB284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AH118:BB118"/>
    <mergeCell ref="A13:AA13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BC24:BX24"/>
    <mergeCell ref="BC30:BX30"/>
    <mergeCell ref="AB29:AG29"/>
    <mergeCell ref="AH29:BB29"/>
    <mergeCell ref="AH28:BB28"/>
    <mergeCell ref="BC28:BX28"/>
    <mergeCell ref="AB28:AG28"/>
    <mergeCell ref="AB30:AG30"/>
    <mergeCell ref="AB20:AG20"/>
    <mergeCell ref="A19:AA19"/>
    <mergeCell ref="AB27:AG27"/>
    <mergeCell ref="A29:AA29"/>
    <mergeCell ref="A28:AA28"/>
    <mergeCell ref="A22:AA22"/>
    <mergeCell ref="A23:AA23"/>
    <mergeCell ref="AB23:AG23"/>
    <mergeCell ref="A35:AA35"/>
    <mergeCell ref="A31:AA31"/>
    <mergeCell ref="AB31:AG31"/>
    <mergeCell ref="AB34:AG34"/>
    <mergeCell ref="A33:AA33"/>
    <mergeCell ref="AB35:AG35"/>
    <mergeCell ref="A46:AA46"/>
    <mergeCell ref="A53:AA53"/>
    <mergeCell ref="A41:AA41"/>
    <mergeCell ref="A48:AA48"/>
    <mergeCell ref="A47:AA47"/>
    <mergeCell ref="A49:AA49"/>
    <mergeCell ref="A50:AA50"/>
    <mergeCell ref="A45:AA45"/>
    <mergeCell ref="AH92:BB92"/>
    <mergeCell ref="AH98:BB98"/>
    <mergeCell ref="AH103:BB103"/>
    <mergeCell ref="AH106:BB106"/>
    <mergeCell ref="AH104:BB104"/>
    <mergeCell ref="AH102:BB102"/>
    <mergeCell ref="AH73:BB73"/>
    <mergeCell ref="AH115:BB115"/>
    <mergeCell ref="AH91:BB91"/>
    <mergeCell ref="BC91:BX91"/>
    <mergeCell ref="BC103:BX103"/>
    <mergeCell ref="BC105:BX105"/>
    <mergeCell ref="AH86:BB86"/>
    <mergeCell ref="BC92:BX92"/>
    <mergeCell ref="BC86:BX86"/>
    <mergeCell ref="BC79:BX79"/>
    <mergeCell ref="AH125:BB125"/>
    <mergeCell ref="BC120:BX120"/>
    <mergeCell ref="AB122:AG122"/>
    <mergeCell ref="AH120:BB120"/>
    <mergeCell ref="AB125:AG125"/>
    <mergeCell ref="AH122:BB122"/>
    <mergeCell ref="AB124:AG124"/>
    <mergeCell ref="AH124:BB124"/>
    <mergeCell ref="BC124:BX124"/>
    <mergeCell ref="BC123:BX123"/>
    <mergeCell ref="CO121:DD121"/>
    <mergeCell ref="CO122:DD122"/>
    <mergeCell ref="BY121:CN121"/>
    <mergeCell ref="CO120:DD120"/>
    <mergeCell ref="CO119:DD119"/>
    <mergeCell ref="CO118:DD118"/>
    <mergeCell ref="BY120:CN120"/>
    <mergeCell ref="BC119:BX119"/>
    <mergeCell ref="BC118:BX118"/>
    <mergeCell ref="BC115:BX115"/>
    <mergeCell ref="CO116:DD116"/>
    <mergeCell ref="CO115:DD115"/>
    <mergeCell ref="CO110:DD110"/>
    <mergeCell ref="BC112:BX112"/>
    <mergeCell ref="BY113:CN113"/>
    <mergeCell ref="BC113:BX113"/>
    <mergeCell ref="CO113:DD113"/>
    <mergeCell ref="CO108:DD108"/>
    <mergeCell ref="BY124:CN124"/>
    <mergeCell ref="CO124:DD124"/>
    <mergeCell ref="CO123:DD123"/>
    <mergeCell ref="BY112:CN112"/>
    <mergeCell ref="BY119:CN119"/>
    <mergeCell ref="BY118:CN118"/>
    <mergeCell ref="CO114:DD114"/>
    <mergeCell ref="BY114:CN114"/>
    <mergeCell ref="BY110:CN110"/>
    <mergeCell ref="CO125:DD125"/>
    <mergeCell ref="CO126:DD126"/>
    <mergeCell ref="BY139:CN139"/>
    <mergeCell ref="CO231:DD231"/>
    <mergeCell ref="CO201:DD201"/>
    <mergeCell ref="BY168:CN168"/>
    <mergeCell ref="BY129:CN129"/>
    <mergeCell ref="BY131:CN131"/>
    <mergeCell ref="BY130:CN130"/>
    <mergeCell ref="BY154:CN154"/>
    <mergeCell ref="CO232:DD232"/>
    <mergeCell ref="BY233:CN233"/>
    <mergeCell ref="CO140:DD140"/>
    <mergeCell ref="CO141:DD141"/>
    <mergeCell ref="BY144:CN144"/>
    <mergeCell ref="CO144:DD144"/>
    <mergeCell ref="CO143:DD143"/>
    <mergeCell ref="BY142:CN142"/>
    <mergeCell ref="CO142:DD142"/>
    <mergeCell ref="BY201:CN201"/>
    <mergeCell ref="CO276:DD276"/>
    <mergeCell ref="CO277:DD277"/>
    <mergeCell ref="CO273:DD273"/>
    <mergeCell ref="BC233:BX233"/>
    <mergeCell ref="CO233:DD233"/>
    <mergeCell ref="BY272:CN272"/>
    <mergeCell ref="BY273:CN273"/>
    <mergeCell ref="BC272:BX272"/>
    <mergeCell ref="BC275:BX275"/>
    <mergeCell ref="BC276:BX276"/>
    <mergeCell ref="CO278:DD278"/>
    <mergeCell ref="BC282:BX282"/>
    <mergeCell ref="CO281:DD281"/>
    <mergeCell ref="CO230:DD230"/>
    <mergeCell ref="BC232:BX232"/>
    <mergeCell ref="BY277:CN277"/>
    <mergeCell ref="CO272:DD272"/>
    <mergeCell ref="CO274:DD274"/>
    <mergeCell ref="BY274:CN274"/>
    <mergeCell ref="CO275:DD275"/>
    <mergeCell ref="BY281:CN281"/>
    <mergeCell ref="BC283:BX283"/>
    <mergeCell ref="BY280:CN280"/>
    <mergeCell ref="BC280:BX280"/>
    <mergeCell ref="CO279:DD279"/>
    <mergeCell ref="CO326:DD326"/>
    <mergeCell ref="BY319:CN319"/>
    <mergeCell ref="BC318:BX318"/>
    <mergeCell ref="BY321:CN321"/>
    <mergeCell ref="CO321:DD321"/>
    <mergeCell ref="CO320:DD320"/>
    <mergeCell ref="BC326:BX326"/>
    <mergeCell ref="BY324:CN324"/>
    <mergeCell ref="BC323:BX323"/>
    <mergeCell ref="AB322:AG322"/>
    <mergeCell ref="AB324:AG324"/>
    <mergeCell ref="AH324:BB324"/>
    <mergeCell ref="BC324:BX324"/>
    <mergeCell ref="AB323:AG323"/>
    <mergeCell ref="AH318:BB318"/>
    <mergeCell ref="AH319:BB319"/>
    <mergeCell ref="AH320:BB320"/>
    <mergeCell ref="BY276:CN276"/>
    <mergeCell ref="BC311:BX311"/>
    <mergeCell ref="BY312:CN312"/>
    <mergeCell ref="BY309:CN309"/>
    <mergeCell ref="BC293:BX293"/>
    <mergeCell ref="BC294:BX294"/>
    <mergeCell ref="BC289:BX289"/>
    <mergeCell ref="CO329:DD329"/>
    <mergeCell ref="A97:AA97"/>
    <mergeCell ref="AB97:AG97"/>
    <mergeCell ref="AH97:BB97"/>
    <mergeCell ref="BC97:BX97"/>
    <mergeCell ref="BY97:CN97"/>
    <mergeCell ref="CO97:DD97"/>
    <mergeCell ref="AB329:AG329"/>
    <mergeCell ref="AH329:BB329"/>
    <mergeCell ref="BY191:CN191"/>
    <mergeCell ref="A218:AA218"/>
    <mergeCell ref="AB218:AG218"/>
    <mergeCell ref="AH218:BB218"/>
    <mergeCell ref="BC218:BX218"/>
    <mergeCell ref="A213:AA213"/>
    <mergeCell ref="AB213:AG213"/>
    <mergeCell ref="AH213:BB213"/>
    <mergeCell ref="BY213:CN213"/>
    <mergeCell ref="BC213:BX213"/>
    <mergeCell ref="CO147:DD147"/>
    <mergeCell ref="BC147:BX147"/>
    <mergeCell ref="CO150:DD150"/>
    <mergeCell ref="CO183:DD183"/>
    <mergeCell ref="BY183:CN183"/>
    <mergeCell ref="BC174:BX174"/>
    <mergeCell ref="BC172:BX172"/>
    <mergeCell ref="BC173:BX173"/>
    <mergeCell ref="CO157:DD157"/>
    <mergeCell ref="CO161:DD161"/>
    <mergeCell ref="A192:AA192"/>
    <mergeCell ref="AB192:AG192"/>
    <mergeCell ref="AH192:BB192"/>
    <mergeCell ref="A145:AA145"/>
    <mergeCell ref="A191:AA191"/>
    <mergeCell ref="AB191:AG191"/>
    <mergeCell ref="AH191:BB191"/>
    <mergeCell ref="A159:AA159"/>
    <mergeCell ref="AB159:AG159"/>
    <mergeCell ref="AH159:BB159"/>
    <mergeCell ref="A194:AA194"/>
    <mergeCell ref="AB194:AG194"/>
    <mergeCell ref="AH194:BB194"/>
    <mergeCell ref="A193:AA193"/>
    <mergeCell ref="AB193:AG193"/>
    <mergeCell ref="AH193:BB193"/>
    <mergeCell ref="AB217:AG217"/>
    <mergeCell ref="AB183:AG183"/>
    <mergeCell ref="AB210:AG210"/>
    <mergeCell ref="AB215:AG215"/>
    <mergeCell ref="AB211:AG211"/>
    <mergeCell ref="AB197:AG197"/>
    <mergeCell ref="AB216:AG216"/>
    <mergeCell ref="AB203:AG203"/>
    <mergeCell ref="AH190:BB190"/>
    <mergeCell ref="AB206:AG206"/>
    <mergeCell ref="A147:AA147"/>
    <mergeCell ref="AB147:AG147"/>
    <mergeCell ref="AB171:AG171"/>
    <mergeCell ref="AB161:AG161"/>
    <mergeCell ref="A153:AA153"/>
    <mergeCell ref="AB153:AG153"/>
    <mergeCell ref="A154:AA154"/>
    <mergeCell ref="AB154:AG154"/>
    <mergeCell ref="AB162:AG162"/>
    <mergeCell ref="BY176:CN176"/>
    <mergeCell ref="AH182:BB182"/>
    <mergeCell ref="A146:AA146"/>
    <mergeCell ref="AB146:AG146"/>
    <mergeCell ref="A157:AA157"/>
    <mergeCell ref="AB157:AG157"/>
    <mergeCell ref="AH157:BB157"/>
    <mergeCell ref="BC157:BX157"/>
    <mergeCell ref="BY157:CN157"/>
    <mergeCell ref="A171:AA171"/>
    <mergeCell ref="AH127:BB127"/>
    <mergeCell ref="AH131:BB131"/>
    <mergeCell ref="AH132:BB132"/>
    <mergeCell ref="AH129:BB129"/>
    <mergeCell ref="AH128:BB128"/>
    <mergeCell ref="A150:AA150"/>
    <mergeCell ref="AB150:AG150"/>
    <mergeCell ref="AH141:BB141"/>
    <mergeCell ref="AB141:AG141"/>
    <mergeCell ref="BC129:BX129"/>
    <mergeCell ref="BC130:BX130"/>
    <mergeCell ref="AB144:AG144"/>
    <mergeCell ref="AH146:BB146"/>
    <mergeCell ref="BC146:BX146"/>
    <mergeCell ref="BC142:BX142"/>
    <mergeCell ref="BC145:BX145"/>
    <mergeCell ref="BC144:BX144"/>
    <mergeCell ref="AB145:AG145"/>
    <mergeCell ref="BC143:BX143"/>
    <mergeCell ref="AH147:BB147"/>
    <mergeCell ref="AH145:BB145"/>
    <mergeCell ref="AH150:BB150"/>
    <mergeCell ref="A142:AA142"/>
    <mergeCell ref="AB142:AG142"/>
    <mergeCell ref="AH142:BB142"/>
    <mergeCell ref="A143:AA143"/>
    <mergeCell ref="AB143:AG143"/>
    <mergeCell ref="AH143:BB143"/>
    <mergeCell ref="A208:AA208"/>
    <mergeCell ref="AB208:AG208"/>
    <mergeCell ref="AH208:BB208"/>
    <mergeCell ref="AH210:BB210"/>
    <mergeCell ref="A249:AA249"/>
    <mergeCell ref="A242:AA242"/>
    <mergeCell ref="A269:AA269"/>
    <mergeCell ref="AB269:AG269"/>
    <mergeCell ref="A263:AA263"/>
    <mergeCell ref="AB251:AG251"/>
    <mergeCell ref="A268:AA268"/>
    <mergeCell ref="AB250:AG250"/>
    <mergeCell ref="AB263:AG263"/>
    <mergeCell ref="AB253:AG253"/>
    <mergeCell ref="BY52:CN52"/>
    <mergeCell ref="BC126:BX126"/>
    <mergeCell ref="CO92:DD92"/>
    <mergeCell ref="BC93:BX93"/>
    <mergeCell ref="BY93:CN93"/>
    <mergeCell ref="CO96:DD96"/>
    <mergeCell ref="CO98:DD98"/>
    <mergeCell ref="BC125:BX125"/>
    <mergeCell ref="BC74:BX74"/>
    <mergeCell ref="CO57:DD57"/>
    <mergeCell ref="CO13:DD13"/>
    <mergeCell ref="CO52:DD52"/>
    <mergeCell ref="BY44:CN44"/>
    <mergeCell ref="BY48:CN48"/>
    <mergeCell ref="BY30:CN30"/>
    <mergeCell ref="CO51:DD51"/>
    <mergeCell ref="BY49:CN49"/>
    <mergeCell ref="BY31:CN31"/>
    <mergeCell ref="CO19:DD19"/>
    <mergeCell ref="BY41:CN41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CO9:DD9"/>
    <mergeCell ref="BY23:CN23"/>
    <mergeCell ref="CO23:DD23"/>
    <mergeCell ref="CO16:DD16"/>
    <mergeCell ref="BY20:CN20"/>
    <mergeCell ref="CO20:DD20"/>
    <mergeCell ref="BY16:CN16"/>
    <mergeCell ref="BY11:CN11"/>
    <mergeCell ref="CO11:DD11"/>
    <mergeCell ref="BY17:CN17"/>
    <mergeCell ref="CO93:DD93"/>
    <mergeCell ref="AH93:BB93"/>
    <mergeCell ref="CO94:DD94"/>
    <mergeCell ref="BY96:CN96"/>
    <mergeCell ref="CO101:DD101"/>
    <mergeCell ref="CO102:DD102"/>
    <mergeCell ref="BC96:BX96"/>
    <mergeCell ref="AH96:BB96"/>
    <mergeCell ref="CO99:DD99"/>
    <mergeCell ref="BC102:BX102"/>
    <mergeCell ref="AH99:BB99"/>
    <mergeCell ref="BC99:BX99"/>
    <mergeCell ref="AH126:BB126"/>
    <mergeCell ref="AH107:BB107"/>
    <mergeCell ref="AH123:BB123"/>
    <mergeCell ref="BC116:BX116"/>
    <mergeCell ref="BC114:BX114"/>
    <mergeCell ref="BC107:BX107"/>
    <mergeCell ref="AH117:BB117"/>
    <mergeCell ref="AH113:BB113"/>
    <mergeCell ref="AH116:BB116"/>
    <mergeCell ref="AH110:BB110"/>
    <mergeCell ref="AH136:BB136"/>
    <mergeCell ref="AB246:AG246"/>
    <mergeCell ref="AB249:AG249"/>
    <mergeCell ref="AB239:AG239"/>
    <mergeCell ref="AH246:BB246"/>
    <mergeCell ref="AH247:BB247"/>
    <mergeCell ref="AB240:AG240"/>
    <mergeCell ref="AH248:BB248"/>
    <mergeCell ref="AB242:AG242"/>
    <mergeCell ref="AH249:BB249"/>
    <mergeCell ref="CO265:DD265"/>
    <mergeCell ref="BY265:CN265"/>
    <mergeCell ref="BC261:BX261"/>
    <mergeCell ref="BC262:BX262"/>
    <mergeCell ref="BY261:CN261"/>
    <mergeCell ref="BY264:CN264"/>
    <mergeCell ref="CO264:DD264"/>
    <mergeCell ref="BC265:BX265"/>
    <mergeCell ref="BC264:BX264"/>
    <mergeCell ref="CO266:DD266"/>
    <mergeCell ref="CO270:DD270"/>
    <mergeCell ref="BY267:CN267"/>
    <mergeCell ref="CO267:DD267"/>
    <mergeCell ref="BC270:BX270"/>
    <mergeCell ref="AH270:BB270"/>
    <mergeCell ref="BC269:BX269"/>
    <mergeCell ref="BC268:BX268"/>
    <mergeCell ref="AH269:BB269"/>
    <mergeCell ref="AH268:BB268"/>
    <mergeCell ref="AH158:BB158"/>
    <mergeCell ref="BC164:BX164"/>
    <mergeCell ref="BC271:BX271"/>
    <mergeCell ref="BY266:CN266"/>
    <mergeCell ref="AH215:BB215"/>
    <mergeCell ref="BC215:BX215"/>
    <mergeCell ref="BC175:BX175"/>
    <mergeCell ref="BC182:BX182"/>
    <mergeCell ref="AH214:BB214"/>
    <mergeCell ref="AH198:BB198"/>
    <mergeCell ref="AH153:BB153"/>
    <mergeCell ref="AH155:BB155"/>
    <mergeCell ref="BC155:BX155"/>
    <mergeCell ref="BC153:BX153"/>
    <mergeCell ref="AH154:BB154"/>
    <mergeCell ref="BC171:BX171"/>
    <mergeCell ref="AH179:BB179"/>
    <mergeCell ref="BC192:BX192"/>
    <mergeCell ref="BC186:BX186"/>
    <mergeCell ref="BC188:BX188"/>
    <mergeCell ref="BC187:BX187"/>
    <mergeCell ref="BC190:BX190"/>
    <mergeCell ref="BC177:BX177"/>
    <mergeCell ref="BC191:BX191"/>
    <mergeCell ref="BC185:BX185"/>
    <mergeCell ref="AH245:BB245"/>
    <mergeCell ref="BC258:BX258"/>
    <mergeCell ref="AH251:BB251"/>
    <mergeCell ref="AH254:BB254"/>
    <mergeCell ref="AH250:BB250"/>
    <mergeCell ref="BC257:BX257"/>
    <mergeCell ref="AH258:BB258"/>
    <mergeCell ref="BC254:BX254"/>
    <mergeCell ref="BC248:BX248"/>
    <mergeCell ref="BC247:BX247"/>
    <mergeCell ref="AH242:BB242"/>
    <mergeCell ref="BC317:BX317"/>
    <mergeCell ref="BY320:CN320"/>
    <mergeCell ref="BY318:CN318"/>
    <mergeCell ref="BY313:CN313"/>
    <mergeCell ref="BC313:BX313"/>
    <mergeCell ref="BY317:CN317"/>
    <mergeCell ref="BC319:BX319"/>
    <mergeCell ref="BY315:CN315"/>
    <mergeCell ref="BY311:CN311"/>
    <mergeCell ref="CO317:DD317"/>
    <mergeCell ref="CO319:DD319"/>
    <mergeCell ref="CO313:DD313"/>
    <mergeCell ref="CO311:DD311"/>
    <mergeCell ref="CO314:DD314"/>
    <mergeCell ref="CO316:DD316"/>
    <mergeCell ref="CO315:DD315"/>
    <mergeCell ref="CO318:DD318"/>
    <mergeCell ref="CO312:DD312"/>
    <mergeCell ref="CO310:DD310"/>
    <mergeCell ref="BY310:CN310"/>
    <mergeCell ref="BY304:CN304"/>
    <mergeCell ref="CO304:DD304"/>
    <mergeCell ref="CO305:DD305"/>
    <mergeCell ref="CO309:DD309"/>
    <mergeCell ref="BY307:CN307"/>
    <mergeCell ref="CO307:DD307"/>
    <mergeCell ref="BY306:CN306"/>
    <mergeCell ref="CO306:DD306"/>
    <mergeCell ref="AB300:AG300"/>
    <mergeCell ref="AH291:BB291"/>
    <mergeCell ref="AH297:BB297"/>
    <mergeCell ref="AH298:BB298"/>
    <mergeCell ref="AH294:BB294"/>
    <mergeCell ref="AH299:BB299"/>
    <mergeCell ref="AB292:AG292"/>
    <mergeCell ref="AH292:BB292"/>
    <mergeCell ref="AB298:AG298"/>
    <mergeCell ref="BC291:BX291"/>
    <mergeCell ref="BC290:BX290"/>
    <mergeCell ref="BC273:BX273"/>
    <mergeCell ref="BC287:BX287"/>
    <mergeCell ref="BC286:BX286"/>
    <mergeCell ref="BC288:BX288"/>
    <mergeCell ref="AH283:BB283"/>
    <mergeCell ref="AH286:BB286"/>
    <mergeCell ref="AH265:BB265"/>
    <mergeCell ref="BC251:BX251"/>
    <mergeCell ref="AH282:BB282"/>
    <mergeCell ref="AH260:BB260"/>
    <mergeCell ref="AH255:BB255"/>
    <mergeCell ref="BC284:BX284"/>
    <mergeCell ref="BC285:BX285"/>
    <mergeCell ref="BC278:BX278"/>
    <mergeCell ref="BY260:CN260"/>
    <mergeCell ref="BC260:BX260"/>
    <mergeCell ref="CO260:DD260"/>
    <mergeCell ref="BY263:CN263"/>
    <mergeCell ref="CO263:DD263"/>
    <mergeCell ref="BC263:BX263"/>
    <mergeCell ref="CO262:DD262"/>
    <mergeCell ref="AH140:BB140"/>
    <mergeCell ref="BC214:BX214"/>
    <mergeCell ref="BC183:BX183"/>
    <mergeCell ref="CO155:DD155"/>
    <mergeCell ref="CO153:DD153"/>
    <mergeCell ref="AH183:BB183"/>
    <mergeCell ref="BC197:BX197"/>
    <mergeCell ref="BC194:BX194"/>
    <mergeCell ref="BC193:BX193"/>
    <mergeCell ref="AH171:BB171"/>
    <mergeCell ref="BY150:CN150"/>
    <mergeCell ref="CO145:DD145"/>
    <mergeCell ref="BY140:CN140"/>
    <mergeCell ref="BY103:CN103"/>
    <mergeCell ref="BY105:CN105"/>
    <mergeCell ref="CO107:DD107"/>
    <mergeCell ref="BY107:CN107"/>
    <mergeCell ref="BY98:CN98"/>
    <mergeCell ref="BY99:CN99"/>
    <mergeCell ref="A228:AA228"/>
    <mergeCell ref="AB229:AG229"/>
    <mergeCell ref="AH227:BB227"/>
    <mergeCell ref="BC228:BX228"/>
    <mergeCell ref="A229:AA229"/>
    <mergeCell ref="AH228:BB228"/>
    <mergeCell ref="AB227:AG227"/>
    <mergeCell ref="A230:AA230"/>
    <mergeCell ref="BC229:BX229"/>
    <mergeCell ref="AB231:AG231"/>
    <mergeCell ref="AH231:BB231"/>
    <mergeCell ref="AB230:AG230"/>
    <mergeCell ref="AH230:BB230"/>
    <mergeCell ref="AB237:AG237"/>
    <mergeCell ref="AH237:BB237"/>
    <mergeCell ref="AB233:AG233"/>
    <mergeCell ref="AH233:BB233"/>
    <mergeCell ref="AB232:AG232"/>
    <mergeCell ref="AB236:AG236"/>
    <mergeCell ref="AH236:BB236"/>
    <mergeCell ref="AH232:BB232"/>
    <mergeCell ref="A241:AA241"/>
    <mergeCell ref="AB241:AG241"/>
    <mergeCell ref="AH238:BB238"/>
    <mergeCell ref="AH240:BB240"/>
    <mergeCell ref="AH241:BB241"/>
    <mergeCell ref="A238:AA238"/>
    <mergeCell ref="AB238:AG238"/>
    <mergeCell ref="AH239:BB239"/>
    <mergeCell ref="A177:AA177"/>
    <mergeCell ref="BY175:CN175"/>
    <mergeCell ref="A155:AA155"/>
    <mergeCell ref="AH176:BB176"/>
    <mergeCell ref="BC176:BX176"/>
    <mergeCell ref="AH175:BB175"/>
    <mergeCell ref="A176:AA176"/>
    <mergeCell ref="AB176:AG176"/>
    <mergeCell ref="A167:AA167"/>
    <mergeCell ref="AB167:AG167"/>
    <mergeCell ref="CO156:DD156"/>
    <mergeCell ref="CO154:DD154"/>
    <mergeCell ref="BY155:CN155"/>
    <mergeCell ref="A156:AA156"/>
    <mergeCell ref="AB156:AG156"/>
    <mergeCell ref="AH156:BB156"/>
    <mergeCell ref="BC156:BX156"/>
    <mergeCell ref="AB155:AG155"/>
    <mergeCell ref="BC80:BX80"/>
    <mergeCell ref="BY94:CN94"/>
    <mergeCell ref="BY87:CN87"/>
    <mergeCell ref="BY156:CN156"/>
    <mergeCell ref="BC154:BX154"/>
    <mergeCell ref="BC98:BX98"/>
    <mergeCell ref="BY104:CN104"/>
    <mergeCell ref="BC141:BX141"/>
    <mergeCell ref="BC149:BX149"/>
    <mergeCell ref="BC122:BX122"/>
    <mergeCell ref="AH108:BB108"/>
    <mergeCell ref="BC108:BX108"/>
    <mergeCell ref="BY109:CN109"/>
    <mergeCell ref="BC110:BX110"/>
    <mergeCell ref="BC104:BX104"/>
    <mergeCell ref="AB79:AG79"/>
    <mergeCell ref="AH79:BB79"/>
    <mergeCell ref="A80:AA80"/>
    <mergeCell ref="AB80:AG80"/>
    <mergeCell ref="AH80:BB80"/>
    <mergeCell ref="AB81:AG81"/>
    <mergeCell ref="AB93:AG93"/>
    <mergeCell ref="A93:AA93"/>
    <mergeCell ref="A87:AA87"/>
    <mergeCell ref="A85:AA85"/>
    <mergeCell ref="AB82:AG82"/>
    <mergeCell ref="AB91:AG91"/>
    <mergeCell ref="A89:AA89"/>
    <mergeCell ref="BC87:BX87"/>
    <mergeCell ref="BC84:BX84"/>
    <mergeCell ref="A121:AA121"/>
    <mergeCell ref="AB121:AG121"/>
    <mergeCell ref="AH121:BB121"/>
    <mergeCell ref="A117:AA117"/>
    <mergeCell ref="A119:AA119"/>
    <mergeCell ref="AB119:AG119"/>
    <mergeCell ref="AH119:BB119"/>
    <mergeCell ref="A118:AA118"/>
    <mergeCell ref="BY92:CN92"/>
    <mergeCell ref="BY89:CN89"/>
    <mergeCell ref="BY81:CN81"/>
    <mergeCell ref="BY84:CN84"/>
    <mergeCell ref="BY86:CN86"/>
    <mergeCell ref="BY69:CN69"/>
    <mergeCell ref="BC70:BX70"/>
    <mergeCell ref="BC64:BX64"/>
    <mergeCell ref="AB118:AG118"/>
    <mergeCell ref="AB117:AG117"/>
    <mergeCell ref="BY108:CN108"/>
    <mergeCell ref="AH77:BB77"/>
    <mergeCell ref="AB85:AG85"/>
    <mergeCell ref="AH85:BB85"/>
    <mergeCell ref="BC85:BX85"/>
    <mergeCell ref="CO63:DD63"/>
    <mergeCell ref="BC68:BX68"/>
    <mergeCell ref="BC65:BX65"/>
    <mergeCell ref="BY67:CN67"/>
    <mergeCell ref="BY68:CN68"/>
    <mergeCell ref="CO64:DD64"/>
    <mergeCell ref="CO66:DD66"/>
    <mergeCell ref="CO68:DD68"/>
    <mergeCell ref="CO67:DD67"/>
    <mergeCell ref="BC63:BX63"/>
    <mergeCell ref="BY72:CN72"/>
    <mergeCell ref="BC73:BX73"/>
    <mergeCell ref="BC76:BX76"/>
    <mergeCell ref="CO65:DD65"/>
    <mergeCell ref="CO69:DD69"/>
    <mergeCell ref="CO70:DD70"/>
    <mergeCell ref="BY70:CN70"/>
    <mergeCell ref="CO75:DD75"/>
    <mergeCell ref="CO73:DD73"/>
    <mergeCell ref="BY71:CN71"/>
    <mergeCell ref="CO76:DD76"/>
    <mergeCell ref="BC77:BX77"/>
    <mergeCell ref="BY76:CN76"/>
    <mergeCell ref="BY75:CN75"/>
    <mergeCell ref="BY77:CN77"/>
    <mergeCell ref="CO77:DD77"/>
    <mergeCell ref="AB50:AG50"/>
    <mergeCell ref="AH50:BB50"/>
    <mergeCell ref="AH61:BB61"/>
    <mergeCell ref="AH55:BB55"/>
    <mergeCell ref="AH58:BB58"/>
    <mergeCell ref="AH59:BB59"/>
    <mergeCell ref="AB52:AG52"/>
    <mergeCell ref="AB61:AG61"/>
    <mergeCell ref="AB54:AG54"/>
    <mergeCell ref="AB55:AG55"/>
    <mergeCell ref="BC59:BX59"/>
    <mergeCell ref="AH62:BB62"/>
    <mergeCell ref="AB43:AG43"/>
    <mergeCell ref="AH46:BB46"/>
    <mergeCell ref="AH48:BB48"/>
    <mergeCell ref="AB56:AG56"/>
    <mergeCell ref="AB44:AG44"/>
    <mergeCell ref="AH45:BB45"/>
    <mergeCell ref="AB49:AG49"/>
    <mergeCell ref="AB48:AG48"/>
    <mergeCell ref="AH44:BB44"/>
    <mergeCell ref="AH43:BB43"/>
    <mergeCell ref="BC48:BX48"/>
    <mergeCell ref="AH70:BB70"/>
    <mergeCell ref="AH56:BB56"/>
    <mergeCell ref="BC56:BX56"/>
    <mergeCell ref="BC69:BX69"/>
    <mergeCell ref="BC58:BX58"/>
    <mergeCell ref="BC61:BX61"/>
    <mergeCell ref="BC60:BX60"/>
    <mergeCell ref="AB45:AG45"/>
    <mergeCell ref="AB41:AG41"/>
    <mergeCell ref="A43:AA43"/>
    <mergeCell ref="A44:AA44"/>
    <mergeCell ref="BC31:BX31"/>
    <mergeCell ref="BC34:BX34"/>
    <mergeCell ref="BC33:BX33"/>
    <mergeCell ref="AH32:BB32"/>
    <mergeCell ref="AH33:BB33"/>
    <mergeCell ref="AH31:BB31"/>
    <mergeCell ref="AH34:BB34"/>
    <mergeCell ref="BC41:BX41"/>
    <mergeCell ref="AH40:BB40"/>
    <mergeCell ref="A38:AA38"/>
    <mergeCell ref="AB38:AG38"/>
    <mergeCell ref="AB40:AG40"/>
    <mergeCell ref="A40:AA40"/>
    <mergeCell ref="AH41:BB41"/>
    <mergeCell ref="A39:AA39"/>
    <mergeCell ref="A37:AA37"/>
    <mergeCell ref="BC40:BX40"/>
    <mergeCell ref="BY35:CN35"/>
    <mergeCell ref="AB32:AG32"/>
    <mergeCell ref="AB33:AG33"/>
    <mergeCell ref="AB37:AG37"/>
    <mergeCell ref="BY33:CN33"/>
    <mergeCell ref="AH37:BB37"/>
    <mergeCell ref="BC37:BX37"/>
    <mergeCell ref="BY37:CN37"/>
    <mergeCell ref="BY36:CN36"/>
    <mergeCell ref="BY32:CN32"/>
    <mergeCell ref="BY38:CN38"/>
    <mergeCell ref="BC39:BX39"/>
    <mergeCell ref="AH35:BB35"/>
    <mergeCell ref="AH38:BB38"/>
    <mergeCell ref="BC38:BX38"/>
    <mergeCell ref="AB39:AG39"/>
    <mergeCell ref="AH39:BB39"/>
    <mergeCell ref="BC17:BX17"/>
    <mergeCell ref="AB19:AG19"/>
    <mergeCell ref="AH19:BB19"/>
    <mergeCell ref="BC19:BX19"/>
    <mergeCell ref="AB18:AG18"/>
    <mergeCell ref="BC150:BX150"/>
    <mergeCell ref="BC152:BX152"/>
    <mergeCell ref="BY177:CN177"/>
    <mergeCell ref="CO30:DD30"/>
    <mergeCell ref="CO27:DD27"/>
    <mergeCell ref="CO22:DD22"/>
    <mergeCell ref="CO24:DD24"/>
    <mergeCell ref="CO25:DD25"/>
    <mergeCell ref="BY145:CN145"/>
    <mergeCell ref="BY153:CN153"/>
    <mergeCell ref="BY146:CN146"/>
    <mergeCell ref="BY147:CN147"/>
    <mergeCell ref="BY152:CN152"/>
    <mergeCell ref="BY149:CN149"/>
    <mergeCell ref="AB177:AG177"/>
    <mergeCell ref="AH177:BB177"/>
    <mergeCell ref="BY181:CN181"/>
    <mergeCell ref="AH181:BB181"/>
    <mergeCell ref="BC181:BX181"/>
    <mergeCell ref="BC179:BX179"/>
    <mergeCell ref="AB180:AG180"/>
    <mergeCell ref="AH180:BB180"/>
    <mergeCell ref="BC180:BX180"/>
    <mergeCell ref="A181:AA181"/>
    <mergeCell ref="AB181:AG181"/>
    <mergeCell ref="AB178:AG178"/>
    <mergeCell ref="A180:AA180"/>
    <mergeCell ref="A178:AA178"/>
    <mergeCell ref="CO177:DD177"/>
    <mergeCell ref="BY179:CN179"/>
    <mergeCell ref="CO179:DD179"/>
    <mergeCell ref="A182:AA182"/>
    <mergeCell ref="AB182:AG182"/>
    <mergeCell ref="A179:AA179"/>
    <mergeCell ref="AB179:AG179"/>
    <mergeCell ref="BY178:CN178"/>
    <mergeCell ref="CO178:DD178"/>
    <mergeCell ref="CO181:DD181"/>
    <mergeCell ref="AH317:BB317"/>
    <mergeCell ref="BY303:CN303"/>
    <mergeCell ref="A312:AA312"/>
    <mergeCell ref="AB312:AG312"/>
    <mergeCell ref="AH312:BB312"/>
    <mergeCell ref="BC312:BX312"/>
    <mergeCell ref="AB313:AG313"/>
    <mergeCell ref="BC310:BX310"/>
    <mergeCell ref="AH313:BB313"/>
    <mergeCell ref="AH311:BB311"/>
    <mergeCell ref="CO303:DD303"/>
    <mergeCell ref="BC302:BX302"/>
    <mergeCell ref="AH302:BB302"/>
    <mergeCell ref="A296:AA296"/>
    <mergeCell ref="AB296:AG296"/>
    <mergeCell ref="AH296:BB296"/>
    <mergeCell ref="BC296:BX296"/>
    <mergeCell ref="BY296:CN296"/>
    <mergeCell ref="CO296:DD296"/>
    <mergeCell ref="AB299:AG299"/>
    <mergeCell ref="A295:AA295"/>
    <mergeCell ref="AB295:AG295"/>
    <mergeCell ref="AH295:BB295"/>
    <mergeCell ref="BC295:BX295"/>
    <mergeCell ref="BY295:CN295"/>
    <mergeCell ref="CO295:DD295"/>
    <mergeCell ref="CO244:DD244"/>
    <mergeCell ref="CO293:DD293"/>
    <mergeCell ref="CO261:DD261"/>
    <mergeCell ref="BY262:CN262"/>
    <mergeCell ref="BY268:CN268"/>
    <mergeCell ref="BY270:CN270"/>
    <mergeCell ref="CO271:DD271"/>
    <mergeCell ref="BY271:CN271"/>
    <mergeCell ref="BC292:BX292"/>
    <mergeCell ref="BY292:CN292"/>
    <mergeCell ref="CO292:DD292"/>
    <mergeCell ref="AB293:AG293"/>
    <mergeCell ref="AH293:BB293"/>
    <mergeCell ref="BY243:CN243"/>
    <mergeCell ref="AH244:BB244"/>
    <mergeCell ref="BC244:BX244"/>
    <mergeCell ref="BY244:CN244"/>
    <mergeCell ref="CO243:DD243"/>
    <mergeCell ref="A226:AA226"/>
    <mergeCell ref="AB226:AG226"/>
    <mergeCell ref="AH226:BB226"/>
    <mergeCell ref="BC226:BX226"/>
    <mergeCell ref="BY226:CN226"/>
    <mergeCell ref="CO226:DD226"/>
    <mergeCell ref="AB243:AG243"/>
    <mergeCell ref="AH243:BB243"/>
    <mergeCell ref="BC243:BX243"/>
    <mergeCell ref="CO225:DD225"/>
    <mergeCell ref="A223:AA223"/>
    <mergeCell ref="AB223:AG223"/>
    <mergeCell ref="AH223:BB223"/>
    <mergeCell ref="BC223:BX223"/>
    <mergeCell ref="A224:AA224"/>
    <mergeCell ref="BY223:CN223"/>
    <mergeCell ref="CO223:DD223"/>
    <mergeCell ref="BY224:CN224"/>
    <mergeCell ref="A207:AA207"/>
    <mergeCell ref="A222:AA222"/>
    <mergeCell ref="AB222:AG222"/>
    <mergeCell ref="AH222:BB222"/>
    <mergeCell ref="A220:AA220"/>
    <mergeCell ref="A215:AA215"/>
    <mergeCell ref="A217:AA217"/>
    <mergeCell ref="AH207:BB207"/>
    <mergeCell ref="AH217:BB217"/>
    <mergeCell ref="A216:AA216"/>
    <mergeCell ref="BY202:CN202"/>
    <mergeCell ref="BC204:BX204"/>
    <mergeCell ref="AH204:BB204"/>
    <mergeCell ref="BY203:CN203"/>
    <mergeCell ref="AH203:BB203"/>
    <mergeCell ref="BC203:BX203"/>
    <mergeCell ref="CO203:DD203"/>
    <mergeCell ref="AB207:AG207"/>
    <mergeCell ref="BY207:CN207"/>
    <mergeCell ref="CO204:DD204"/>
    <mergeCell ref="AH205:BB205"/>
    <mergeCell ref="CO202:DD202"/>
    <mergeCell ref="A200:AA200"/>
    <mergeCell ref="AB200:AG200"/>
    <mergeCell ref="AH200:BB200"/>
    <mergeCell ref="BC200:BX200"/>
    <mergeCell ref="BY200:CN200"/>
    <mergeCell ref="CO200:DD200"/>
    <mergeCell ref="A202:AA202"/>
    <mergeCell ref="AB202:AG202"/>
    <mergeCell ref="BC201:BX201"/>
    <mergeCell ref="A195:AA195"/>
    <mergeCell ref="AB195:AG195"/>
    <mergeCell ref="AH195:BB195"/>
    <mergeCell ref="BC195:BX195"/>
    <mergeCell ref="BY193:CN193"/>
    <mergeCell ref="CO193:DD193"/>
    <mergeCell ref="BY192:CN192"/>
    <mergeCell ref="CO192:DD192"/>
    <mergeCell ref="BY182:CN182"/>
    <mergeCell ref="BY169:CN169"/>
    <mergeCell ref="CO182:DD182"/>
    <mergeCell ref="AH170:BB170"/>
    <mergeCell ref="BC170:BX170"/>
    <mergeCell ref="AH178:BB178"/>
    <mergeCell ref="BC178:BX178"/>
    <mergeCell ref="BY170:CN170"/>
    <mergeCell ref="CO170:DD170"/>
    <mergeCell ref="CO176:DD176"/>
    <mergeCell ref="CO175:DD175"/>
    <mergeCell ref="CO169:DD169"/>
    <mergeCell ref="A170:AA170"/>
    <mergeCell ref="AB170:AG170"/>
    <mergeCell ref="AB169:AG169"/>
    <mergeCell ref="AH169:BB169"/>
    <mergeCell ref="BC169:BX169"/>
    <mergeCell ref="A169:AA169"/>
    <mergeCell ref="A175:AA175"/>
    <mergeCell ref="AB175:AG175"/>
    <mergeCell ref="BC167:BX167"/>
    <mergeCell ref="A166:AA166"/>
    <mergeCell ref="AB166:AG166"/>
    <mergeCell ref="AH166:BB166"/>
    <mergeCell ref="BC166:BX166"/>
    <mergeCell ref="AH167:BB167"/>
    <mergeCell ref="AH160:BB160"/>
    <mergeCell ref="BC160:BX160"/>
    <mergeCell ref="AH161:BB161"/>
    <mergeCell ref="BC161:BX161"/>
    <mergeCell ref="BY160:CN160"/>
    <mergeCell ref="CO160:DD160"/>
    <mergeCell ref="BC163:BX163"/>
    <mergeCell ref="BY158:CN158"/>
    <mergeCell ref="CO158:DD158"/>
    <mergeCell ref="BC158:BX158"/>
    <mergeCell ref="BY159:CN159"/>
    <mergeCell ref="CO159:DD159"/>
    <mergeCell ref="BC159:BX159"/>
    <mergeCell ref="A160:AA160"/>
    <mergeCell ref="AB160:AG160"/>
    <mergeCell ref="A158:AA158"/>
    <mergeCell ref="AB158:AG158"/>
    <mergeCell ref="CO152:DD152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CO149:DD149"/>
    <mergeCell ref="A148:AA148"/>
    <mergeCell ref="AB148:AG148"/>
    <mergeCell ref="AH148:BB148"/>
    <mergeCell ref="BC148:BX148"/>
    <mergeCell ref="BY148:CN148"/>
    <mergeCell ref="CO148:DD148"/>
    <mergeCell ref="A149:AA149"/>
    <mergeCell ref="AB149:AG149"/>
    <mergeCell ref="AH149:BB149"/>
    <mergeCell ref="A138:AA138"/>
    <mergeCell ref="AB138:AG138"/>
    <mergeCell ref="AH138:BB138"/>
    <mergeCell ref="BC138:BX138"/>
    <mergeCell ref="A137:AA137"/>
    <mergeCell ref="AB137:AG137"/>
    <mergeCell ref="AH137:BB137"/>
    <mergeCell ref="BC137:BX137"/>
    <mergeCell ref="CO136:DD136"/>
    <mergeCell ref="BY136:CN136"/>
    <mergeCell ref="BC136:BX136"/>
    <mergeCell ref="BY135:CN135"/>
    <mergeCell ref="CO135:DD135"/>
    <mergeCell ref="BC135:BX135"/>
    <mergeCell ref="BY138:CN138"/>
    <mergeCell ref="CO138:DD138"/>
    <mergeCell ref="BY137:CN137"/>
    <mergeCell ref="CO137:DD137"/>
    <mergeCell ref="A135:AA135"/>
    <mergeCell ref="AB135:AG135"/>
    <mergeCell ref="AH135:BB135"/>
    <mergeCell ref="A130:AA130"/>
    <mergeCell ref="AB130:AG130"/>
    <mergeCell ref="AH130:BB130"/>
    <mergeCell ref="AH134:BB134"/>
    <mergeCell ref="A132:AA132"/>
    <mergeCell ref="A134:AA134"/>
    <mergeCell ref="AB134:AG134"/>
    <mergeCell ref="BC127:BX127"/>
    <mergeCell ref="BY127:CN127"/>
    <mergeCell ref="BY128:CN128"/>
    <mergeCell ref="BY116:CN116"/>
    <mergeCell ref="BC117:BX117"/>
    <mergeCell ref="BY122:CN122"/>
    <mergeCell ref="BY117:CN117"/>
    <mergeCell ref="BC121:BX121"/>
    <mergeCell ref="CO117:DD117"/>
    <mergeCell ref="CO112:DD112"/>
    <mergeCell ref="A111:AA111"/>
    <mergeCell ref="AB111:AG111"/>
    <mergeCell ref="AH111:BB111"/>
    <mergeCell ref="BC111:BX111"/>
    <mergeCell ref="BY111:CN111"/>
    <mergeCell ref="CO111:DD111"/>
    <mergeCell ref="AB112:AG112"/>
    <mergeCell ref="AH112:BB112"/>
    <mergeCell ref="CO109:DD109"/>
    <mergeCell ref="A95:AA95"/>
    <mergeCell ref="AB95:AG95"/>
    <mergeCell ref="AH95:BB95"/>
    <mergeCell ref="BC95:BX95"/>
    <mergeCell ref="BY95:CN95"/>
    <mergeCell ref="CO95:DD95"/>
    <mergeCell ref="AB109:AG109"/>
    <mergeCell ref="AH109:BB109"/>
    <mergeCell ref="BC109:BX109"/>
    <mergeCell ref="A94:AA94"/>
    <mergeCell ref="AB94:AG94"/>
    <mergeCell ref="AH94:BB94"/>
    <mergeCell ref="BC94:BX94"/>
    <mergeCell ref="AB98:AG98"/>
    <mergeCell ref="AB107:AG107"/>
    <mergeCell ref="AB99:AG99"/>
    <mergeCell ref="AB102:AG102"/>
    <mergeCell ref="AB103:AG103"/>
    <mergeCell ref="AB106:AG106"/>
    <mergeCell ref="CO80:DD80"/>
    <mergeCell ref="BY85:CN85"/>
    <mergeCell ref="CO85:DD85"/>
    <mergeCell ref="CO81:DD81"/>
    <mergeCell ref="CO84:DD84"/>
    <mergeCell ref="AH83:BB83"/>
    <mergeCell ref="BC83:BX83"/>
    <mergeCell ref="AH81:BB81"/>
    <mergeCell ref="BC81:BX81"/>
    <mergeCell ref="BC82:BX82"/>
    <mergeCell ref="BC78:BX78"/>
    <mergeCell ref="AH67:BB67"/>
    <mergeCell ref="BC67:BX67"/>
    <mergeCell ref="AH76:BB76"/>
    <mergeCell ref="AH68:BB68"/>
    <mergeCell ref="BC75:BX75"/>
    <mergeCell ref="BC72:BX72"/>
    <mergeCell ref="AH71:BB71"/>
    <mergeCell ref="AH75:BB75"/>
    <mergeCell ref="BC71:BX71"/>
    <mergeCell ref="A78:AA78"/>
    <mergeCell ref="AB78:AG78"/>
    <mergeCell ref="BY66:CN66"/>
    <mergeCell ref="BY64:CN64"/>
    <mergeCell ref="AB66:AG66"/>
    <mergeCell ref="A67:AA67"/>
    <mergeCell ref="AB67:AG67"/>
    <mergeCell ref="BY65:CN65"/>
    <mergeCell ref="BY74:CN74"/>
    <mergeCell ref="A72:AA72"/>
    <mergeCell ref="CO62:DD62"/>
    <mergeCell ref="BY56:CN56"/>
    <mergeCell ref="CO56:DD56"/>
    <mergeCell ref="CO59:DD59"/>
    <mergeCell ref="CO61:DD61"/>
    <mergeCell ref="BY57:CN57"/>
    <mergeCell ref="BY61:CN61"/>
    <mergeCell ref="BY59:CN59"/>
    <mergeCell ref="BY62:CN62"/>
    <mergeCell ref="CO38:DD38"/>
    <mergeCell ref="BY42:CN42"/>
    <mergeCell ref="CO42:DD42"/>
    <mergeCell ref="CO40:DD40"/>
    <mergeCell ref="BY39:CN39"/>
    <mergeCell ref="CO39:DD39"/>
    <mergeCell ref="CO41:DD41"/>
    <mergeCell ref="BY40:CN40"/>
    <mergeCell ref="CO37:DD37"/>
    <mergeCell ref="BC26:BX26"/>
    <mergeCell ref="A36:AA36"/>
    <mergeCell ref="AB36:AG36"/>
    <mergeCell ref="AH36:BB36"/>
    <mergeCell ref="BC36:BX36"/>
    <mergeCell ref="A30:AA30"/>
    <mergeCell ref="AH30:BB30"/>
    <mergeCell ref="A26:AA26"/>
    <mergeCell ref="AB26:AG26"/>
    <mergeCell ref="BC11:BX11"/>
    <mergeCell ref="A42:AA42"/>
    <mergeCell ref="AB42:AG42"/>
    <mergeCell ref="AH42:BB42"/>
    <mergeCell ref="BC42:BX42"/>
    <mergeCell ref="A17:AA17"/>
    <mergeCell ref="A11:AA11"/>
    <mergeCell ref="AB11:AG11"/>
    <mergeCell ref="A25:AA25"/>
    <mergeCell ref="AH17:BB17"/>
    <mergeCell ref="CO36:DD36"/>
    <mergeCell ref="A21:AA21"/>
    <mergeCell ref="AB21:AG21"/>
    <mergeCell ref="AH21:BB21"/>
    <mergeCell ref="BC21:BX21"/>
    <mergeCell ref="BY21:CN21"/>
    <mergeCell ref="CO21:DD21"/>
    <mergeCell ref="CO32:DD32"/>
    <mergeCell ref="AB25:AG25"/>
    <mergeCell ref="AH25:BB25"/>
    <mergeCell ref="CO34:DD34"/>
    <mergeCell ref="CO31:DD31"/>
    <mergeCell ref="AH11:BB11"/>
    <mergeCell ref="AH26:BB26"/>
    <mergeCell ref="CO17:DD17"/>
    <mergeCell ref="BC25:BX25"/>
    <mergeCell ref="CO18:DD18"/>
    <mergeCell ref="CO33:DD33"/>
    <mergeCell ref="CO26:DD26"/>
    <mergeCell ref="BY13:CN13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4">
      <selection activeCell="BC24" sqref="BC24:BX24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s="22" customFormat="1" ht="56.25" customHeight="1">
      <c r="A3" s="7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08" s="20" customFormat="1" ht="23.25" customHeight="1">
      <c r="A5" s="141" t="s">
        <v>51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/>
      <c r="AB5" s="81" t="s">
        <v>38</v>
      </c>
      <c r="AC5" s="45"/>
      <c r="AD5" s="45"/>
      <c r="AE5" s="45"/>
      <c r="AF5" s="45"/>
      <c r="AG5" s="45"/>
      <c r="AH5" s="45" t="s">
        <v>54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27">
        <f>BC24</f>
        <v>1755600</v>
      </c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>
        <f>BY24</f>
        <v>-2588055.22</v>
      </c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0" customFormat="1" ht="13.5" customHeight="1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21" t="s">
        <v>18</v>
      </c>
      <c r="AC6" s="119"/>
      <c r="AD6" s="119"/>
      <c r="AE6" s="119"/>
      <c r="AF6" s="119"/>
      <c r="AG6" s="120"/>
      <c r="AH6" s="118" t="s">
        <v>54</v>
      </c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135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7"/>
      <c r="BY6" s="135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7"/>
      <c r="CO6" s="130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2"/>
    </row>
    <row r="7" spans="1:108" ht="23.25" customHeight="1">
      <c r="A7" s="145" t="s">
        <v>52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113"/>
      <c r="AC7" s="72"/>
      <c r="AD7" s="72"/>
      <c r="AE7" s="72"/>
      <c r="AF7" s="72"/>
      <c r="AG7" s="114"/>
      <c r="AH7" s="115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114"/>
      <c r="BC7" s="138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40"/>
      <c r="BY7" s="138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40"/>
      <c r="CO7" s="133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134"/>
    </row>
    <row r="8" spans="1:108" ht="13.5" customHeight="1">
      <c r="A8" s="147" t="s">
        <v>17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  <c r="AB8" s="121"/>
      <c r="AC8" s="119"/>
      <c r="AD8" s="119"/>
      <c r="AE8" s="119"/>
      <c r="AF8" s="119"/>
      <c r="AG8" s="120"/>
      <c r="AH8" s="118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35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7"/>
      <c r="BY8" s="135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7"/>
      <c r="CO8" s="130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ht="13.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  <c r="AB9" s="113"/>
      <c r="AC9" s="72"/>
      <c r="AD9" s="72"/>
      <c r="AE9" s="72"/>
      <c r="AF9" s="72"/>
      <c r="AG9" s="114"/>
      <c r="AH9" s="115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114"/>
      <c r="BC9" s="138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40"/>
      <c r="BY9" s="138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40"/>
      <c r="CO9" s="133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34"/>
    </row>
    <row r="10" spans="1:108" ht="13.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30"/>
    </row>
    <row r="11" spans="1:108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2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30"/>
    </row>
    <row r="12" spans="1:108" ht="13.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30"/>
    </row>
    <row r="13" spans="1:108" ht="13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2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3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2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ht="13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13.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2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s="20" customFormat="1" ht="23.25" customHeight="1">
      <c r="A17" s="157" t="s">
        <v>53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B17" s="32" t="s">
        <v>19</v>
      </c>
      <c r="AC17" s="33"/>
      <c r="AD17" s="33"/>
      <c r="AE17" s="33"/>
      <c r="AF17" s="33"/>
      <c r="AG17" s="33"/>
      <c r="AH17" s="33" t="s">
        <v>54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s="20" customFormat="1" ht="12.75" customHeight="1">
      <c r="A18" s="143" t="s">
        <v>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121"/>
      <c r="AC18" s="119"/>
      <c r="AD18" s="119"/>
      <c r="AE18" s="119"/>
      <c r="AF18" s="119"/>
      <c r="AG18" s="120"/>
      <c r="AH18" s="118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  <c r="BC18" s="135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7"/>
      <c r="BY18" s="135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7"/>
      <c r="CO18" s="130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s="20" customFormat="1" ht="13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13"/>
      <c r="AC19" s="72"/>
      <c r="AD19" s="72"/>
      <c r="AE19" s="72"/>
      <c r="AF19" s="72"/>
      <c r="AG19" s="114"/>
      <c r="AH19" s="115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114"/>
      <c r="BC19" s="138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40"/>
      <c r="BY19" s="138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40"/>
      <c r="CO19" s="133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134"/>
    </row>
    <row r="20" spans="1:108" s="20" customFormat="1" ht="13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s="20" customFormat="1" ht="13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20" customFormat="1" ht="13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B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20" customFormat="1" ht="13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32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20" customFormat="1" ht="13.5" customHeight="1">
      <c r="A24" s="155" t="s">
        <v>20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32" t="s">
        <v>21</v>
      </c>
      <c r="AC24" s="33"/>
      <c r="AD24" s="33"/>
      <c r="AE24" s="33"/>
      <c r="AF24" s="33"/>
      <c r="AG24" s="33"/>
      <c r="AH24" s="33" t="s">
        <v>185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28">
        <f>BC25+BC29</f>
        <v>1755600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BY28+BY29</f>
        <v>-2588055.22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20" customFormat="1" ht="23.25" customHeight="1">
      <c r="A25" s="157" t="s">
        <v>56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B25" s="32" t="s">
        <v>22</v>
      </c>
      <c r="AC25" s="33"/>
      <c r="AD25" s="33"/>
      <c r="AE25" s="33"/>
      <c r="AF25" s="33"/>
      <c r="AG25" s="33"/>
      <c r="AH25" s="33" t="s">
        <v>183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28">
        <f>BC26</f>
        <v>-32160000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BY28</f>
        <v>-5706900.07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9" t="s">
        <v>6</v>
      </c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20" customFormat="1" ht="27.75" customHeight="1">
      <c r="A26" s="157" t="s">
        <v>194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32" t="s">
        <v>22</v>
      </c>
      <c r="AC26" s="33"/>
      <c r="AD26" s="33"/>
      <c r="AE26" s="33"/>
      <c r="AF26" s="33"/>
      <c r="AG26" s="33"/>
      <c r="AH26" s="33" t="s">
        <v>195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28">
        <f>BC27</f>
        <v>-32160000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f>BY25</f>
        <v>-5706900.07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9" t="s">
        <v>6</v>
      </c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s="20" customFormat="1" ht="28.5" customHeight="1">
      <c r="A27" s="157" t="s">
        <v>196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32" t="s">
        <v>22</v>
      </c>
      <c r="AC27" s="33"/>
      <c r="AD27" s="33"/>
      <c r="AE27" s="33"/>
      <c r="AF27" s="33"/>
      <c r="AG27" s="33"/>
      <c r="AH27" s="33" t="s">
        <v>197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28">
        <f>BC28</f>
        <v>-32160000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BY26</f>
        <v>-5706900.07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9" t="s">
        <v>6</v>
      </c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s="20" customFormat="1" ht="33" customHeight="1">
      <c r="A28" s="157" t="s">
        <v>198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32" t="s">
        <v>22</v>
      </c>
      <c r="AC28" s="33"/>
      <c r="AD28" s="33"/>
      <c r="AE28" s="33"/>
      <c r="AF28" s="33"/>
      <c r="AG28" s="33"/>
      <c r="AH28" s="33" t="s">
        <v>199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28">
        <v>-32160000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-5706900.07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 t="s">
        <v>6</v>
      </c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s="20" customFormat="1" ht="23.25" customHeight="1">
      <c r="A29" s="159" t="s">
        <v>57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32" t="s">
        <v>23</v>
      </c>
      <c r="AC29" s="33"/>
      <c r="AD29" s="33"/>
      <c r="AE29" s="33"/>
      <c r="AF29" s="33"/>
      <c r="AG29" s="33"/>
      <c r="AH29" s="33" t="s">
        <v>184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28">
        <v>33915600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3118844.85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9" t="s">
        <v>6</v>
      </c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20" customFormat="1" ht="27.75" customHeight="1">
      <c r="A30" s="159" t="s">
        <v>200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60"/>
      <c r="AB30" s="32" t="s">
        <v>23</v>
      </c>
      <c r="AC30" s="33"/>
      <c r="AD30" s="33"/>
      <c r="AE30" s="33"/>
      <c r="AF30" s="33"/>
      <c r="AG30" s="33"/>
      <c r="AH30" s="33" t="s">
        <v>201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28">
        <f>BC29</f>
        <v>33915600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BY29</f>
        <v>3118844.85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9" t="s">
        <v>6</v>
      </c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s="20" customFormat="1" ht="27.75" customHeight="1">
      <c r="A31" s="159" t="s">
        <v>202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0"/>
      <c r="AB31" s="32" t="s">
        <v>23</v>
      </c>
      <c r="AC31" s="33"/>
      <c r="AD31" s="33"/>
      <c r="AE31" s="33"/>
      <c r="AF31" s="33"/>
      <c r="AG31" s="33"/>
      <c r="AH31" s="33" t="s">
        <v>203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28">
        <f>BC30</f>
        <v>33915600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f>BY30</f>
        <v>3118844.85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9" t="s">
        <v>6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ht="40.5" customHeight="1" thickBot="1">
      <c r="A32" s="159" t="s">
        <v>204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60"/>
      <c r="AB32" s="128" t="s">
        <v>23</v>
      </c>
      <c r="AC32" s="129"/>
      <c r="AD32" s="129"/>
      <c r="AE32" s="129"/>
      <c r="AF32" s="129"/>
      <c r="AG32" s="129"/>
      <c r="AH32" s="129" t="s">
        <v>205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5">
        <f>BC31</f>
        <v>33915600</v>
      </c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>
        <f>BY31</f>
        <v>3118844.85</v>
      </c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6" t="s">
        <v>6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L34" s="51" t="s">
        <v>186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</row>
    <row r="35" spans="15:65" s="2" customFormat="1" ht="11.25">
      <c r="O35" s="161" t="s">
        <v>25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L35" s="161" t="s">
        <v>26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T38" s="51" t="s">
        <v>187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1" t="s">
        <v>25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T39" s="161" t="s">
        <v>26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P41" s="51" t="s">
        <v>188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9:69" s="7" customFormat="1" ht="11.25" customHeight="1">
      <c r="S42" s="161" t="s">
        <v>25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2"/>
      <c r="AN42" s="2"/>
      <c r="AP42" s="161" t="s">
        <v>26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="2" customFormat="1" ht="11.25">
      <c r="AX43" s="13"/>
    </row>
    <row r="44" spans="1:35" s="2" customFormat="1" ht="11.25">
      <c r="A44" s="162" t="s">
        <v>27</v>
      </c>
      <c r="B44" s="162"/>
      <c r="C44" s="72" t="s">
        <v>249</v>
      </c>
      <c r="D44" s="72"/>
      <c r="E44" s="72"/>
      <c r="F44" s="72"/>
      <c r="G44" s="66" t="s">
        <v>27</v>
      </c>
      <c r="H44" s="66"/>
      <c r="I44" s="72" t="s">
        <v>600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66">
        <v>20</v>
      </c>
      <c r="AB44" s="66"/>
      <c r="AC44" s="66"/>
      <c r="AD44" s="66"/>
      <c r="AE44" s="67" t="s">
        <v>249</v>
      </c>
      <c r="AF44" s="67"/>
      <c r="AG44" s="67"/>
      <c r="AH44" s="67"/>
      <c r="AI44" s="2" t="s">
        <v>14</v>
      </c>
    </row>
    <row r="45" ht="3" customHeight="1"/>
  </sheetData>
  <sheetProtection/>
  <mergeCells count="184"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AP41:BQ41"/>
    <mergeCell ref="S41:AL41"/>
    <mergeCell ref="X38:AQ38"/>
    <mergeCell ref="BY30:CN30"/>
    <mergeCell ref="AB30:AG30"/>
    <mergeCell ref="AH30:BB30"/>
    <mergeCell ref="BC30:BX30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B24:AG24"/>
    <mergeCell ref="AH23:BB23"/>
    <mergeCell ref="AB25:AG25"/>
    <mergeCell ref="AH25:BB25"/>
    <mergeCell ref="AH24:BB24"/>
    <mergeCell ref="AB23:AG23"/>
    <mergeCell ref="A29:AA29"/>
    <mergeCell ref="AH29:BB29"/>
    <mergeCell ref="AH27:BB27"/>
    <mergeCell ref="BC25:BX25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8:CN19"/>
    <mergeCell ref="CO23:DD23"/>
    <mergeCell ref="BY17:CN17"/>
    <mergeCell ref="CO22:DD22"/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2012-07-11T11:24:41Z</cp:lastPrinted>
  <dcterms:created xsi:type="dcterms:W3CDTF">2007-09-21T13:36:41Z</dcterms:created>
  <dcterms:modified xsi:type="dcterms:W3CDTF">2013-03-06T09:52:29Z</dcterms:modified>
  <cp:category/>
  <cp:version/>
  <cp:contentType/>
  <cp:contentStatus/>
</cp:coreProperties>
</file>