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'доходы'!$A$1:$DE$73</definedName>
    <definedName name="_xlnm.Print_Area" localSheetId="2">'источники'!$A$1:$DF$49</definedName>
    <definedName name="_xlnm.Print_Area" localSheetId="1">'расходы'!$A$1:$DE$289</definedName>
  </definedNames>
  <calcPr fullCalcOnLoad="1"/>
</workbook>
</file>

<file path=xl/sharedStrings.xml><?xml version="1.0" encoding="utf-8"?>
<sst xmlns="http://schemas.openxmlformats.org/spreadsheetml/2006/main" count="1116" uniqueCount="573">
  <si>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</si>
  <si>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</si>
  <si>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</si>
  <si>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</si>
  <si>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</si>
  <si>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</si>
  <si>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</si>
  <si>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</si>
  <si>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</si>
  <si>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</si>
  <si>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</si>
  <si>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</si>
  <si>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</si>
  <si>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</si>
  <si>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</si>
  <si>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</si>
  <si>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</si>
  <si>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</si>
  <si>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</si>
  <si>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</si>
  <si>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</si>
  <si>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</si>
  <si>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</si>
  <si>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</si>
  <si>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</si>
  <si>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</si>
  <si>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</si>
  <si>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</si>
  <si>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</si>
  <si>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</si>
  <si>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</si>
  <si>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</si>
  <si>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</si>
  <si>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</si>
  <si>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</si>
  <si>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</si>
  <si>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</si>
  <si>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</si>
  <si>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</si>
  <si>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</si>
  <si>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</si>
  <si>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</si>
  <si>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</si>
  <si>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</si>
  <si>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</si>
  <si>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</si>
  <si>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</si>
  <si>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</si>
  <si>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</si>
  <si>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</si>
  <si>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</si>
  <si>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</si>
  <si>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</si>
  <si>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</si>
  <si>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</si>
  <si>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</si>
  <si>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</si>
  <si>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</si>
  <si>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</si>
  <si>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</si>
  <si>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</si>
  <si>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</si>
  <si>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</si>
  <si>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</si>
  <si>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</si>
  <si>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 xml:space="preserve">951 0309 0330020060 000 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</si>
  <si>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</si>
  <si>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</si>
  <si>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</si>
  <si>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</si>
  <si>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</si>
  <si>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</si>
  <si>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</si>
  <si>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</si>
  <si>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</si>
  <si>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</si>
  <si>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</si>
  <si>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</si>
  <si>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</si>
  <si>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</si>
  <si>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</si>
  <si>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</si>
  <si>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</si>
  <si>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</si>
  <si>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</si>
  <si>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</si>
  <si>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</si>
  <si>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</si>
  <si>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</si>
  <si>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</si>
  <si>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</si>
  <si>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</si>
  <si>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</si>
  <si>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</si>
  <si>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</si>
  <si>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</si>
  <si>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</si>
  <si>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</si>
  <si>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</si>
  <si>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</si>
  <si>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</si>
  <si>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</si>
  <si>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</si>
  <si>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</si>
  <si>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</si>
  <si>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</si>
  <si>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</si>
  <si>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</si>
  <si>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</si>
  <si>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</si>
  <si>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</si>
  <si>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</si>
  <si>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</si>
  <si>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</si>
  <si>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</si>
  <si>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</si>
  <si>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</si>
  <si>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</si>
  <si>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</si>
  <si>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</si>
  <si>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</si>
  <si>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</si>
  <si>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</si>
  <si>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</si>
  <si>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</si>
  <si>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</si>
  <si>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</si>
  <si>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</si>
  <si>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</si>
  <si>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</si>
  <si>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</si>
  <si>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</si>
  <si>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</si>
  <si>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</si>
  <si>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</si>
  <si>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</si>
  <si>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</si>
  <si>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</si>
  <si>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</si>
  <si>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</si>
  <si>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</si>
  <si>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</si>
  <si>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</si>
  <si>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</si>
  <si>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</si>
  <si>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</si>
  <si>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</si>
  <si>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</si>
  <si>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</si>
  <si>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</si>
  <si>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</si>
  <si>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951 1003 0714001 000 000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</si>
  <si>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</si>
  <si>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</si>
  <si>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</si>
  <si>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</si>
  <si>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</si>
  <si>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</si>
  <si>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</si>
  <si>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</si>
  <si>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</si>
  <si>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</si>
  <si>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</si>
  <si>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</si>
  <si>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</si>
  <si>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</si>
  <si>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</si>
  <si>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</si>
  <si>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</si>
  <si>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</si>
  <si>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</si>
  <si>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</si>
  <si>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</si>
  <si>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</si>
  <si>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</si>
  <si>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</si>
  <si>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</si>
  <si>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</si>
  <si>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</si>
  <si>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</si>
  <si>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</si>
  <si>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</si>
  <si>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</si>
  <si>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</si>
  <si>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</si>
  <si>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</si>
  <si>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</si>
  <si>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</si>
  <si>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</si>
  <si>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</si>
  <si>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</si>
  <si>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</si>
  <si>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</si>
  <si>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</si>
  <si>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</si>
  <si>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</si>
  <si>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</si>
  <si>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</si>
  <si>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</si>
  <si>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</si>
  <si>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</si>
  <si>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</si>
  <si>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</si>
  <si>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</si>
  <si>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</si>
  <si>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</si>
  <si>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</si>
  <si>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</si>
  <si>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</si>
  <si>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</si>
  <si>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</si>
  <si>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</si>
  <si>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</si>
  <si>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</si>
  <si>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</si>
  <si>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</si>
  <si>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</si>
  <si>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</si>
  <si>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</si>
  <si>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</si>
  <si>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</si>
  <si>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</si>
  <si>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</si>
  <si>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</si>
  <si>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</si>
  <si>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</si>
  <si>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</si>
  <si>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</si>
  <si>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</si>
  <si>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</si>
  <si>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</si>
  <si>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</si>
  <si>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</si>
  <si>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</si>
  <si>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</si>
  <si>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</si>
  <si>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</si>
  <si>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</si>
  <si>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</si>
  <si>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</si>
  <si>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</si>
  <si>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</si>
  <si>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</si>
  <si>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</si>
  <si>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</si>
  <si>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</si>
  <si>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</si>
  <si>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</si>
  <si>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</si>
  <si>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</si>
  <si>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</si>
  <si>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</si>
  <si>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</si>
  <si>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</si>
  <si>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</si>
  <si>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</si>
  <si>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</si>
  <si>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</si>
  <si>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</si>
  <si>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</si>
  <si>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</si>
  <si>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</si>
  <si>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</si>
  <si>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</si>
  <si>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</si>
  <si>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</si>
  <si>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</si>
  <si>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</si>
  <si>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</si>
  <si>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</si>
  <si>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</si>
  <si>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</si>
  <si>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</si>
  <si>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</si>
  <si>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</si>
  <si>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</si>
  <si>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</si>
  <si>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</si>
  <si>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</si>
  <si>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</si>
  <si>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</si>
  <si>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</si>
  <si>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</si>
  <si>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</si>
  <si>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</si>
  <si>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</si>
  <si>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</si>
  <si>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</si>
  <si>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</si>
  <si>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</si>
  <si>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</si>
  <si>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</si>
  <si>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</si>
  <si>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</si>
  <si>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</si>
  <si>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951 0309 7951500 244 340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</si>
  <si>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</si>
  <si>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</si>
  <si>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</si>
  <si>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</si>
  <si>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</si>
  <si>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</si>
  <si>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</si>
  <si>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</si>
  <si>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</si>
  <si>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</si>
  <si>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</si>
  <si>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</si>
  <si>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</si>
  <si>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</si>
  <si>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</si>
  <si>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</si>
  <si>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</si>
  <si>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</si>
  <si>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</si>
  <si>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</si>
  <si>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</si>
  <si>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</si>
  <si>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</si>
  <si>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</si>
  <si>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</si>
  <si>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</si>
  <si>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</si>
  <si>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</si>
  <si>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</si>
  <si>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</si>
  <si>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</si>
  <si>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</si>
  <si>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</si>
  <si>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</si>
  <si>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</si>
  <si>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</si>
  <si>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</si>
  <si>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</si>
  <si>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</si>
  <si>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</si>
  <si>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</si>
  <si>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</si>
  <si>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</si>
  <si>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</si>
  <si>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</si>
  <si>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</si>
  <si>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</si>
  <si>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</si>
  <si>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</si>
  <si>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</si>
  <si>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</si>
  <si>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</si>
  <si>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</si>
  <si>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</si>
  <si>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</si>
  <si>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</si>
  <si>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</si>
  <si>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</si>
  <si>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</si>
  <si>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</si>
  <si>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</si>
  <si>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</si>
  <si>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</si>
  <si>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</si>
  <si>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</si>
  <si>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</si>
  <si>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</si>
  <si>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</si>
  <si>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</si>
  <si>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</si>
  <si>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</si>
  <si>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</si>
  <si>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</si>
  <si>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</si>
  <si>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</si>
  <si>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</si>
  <si>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</si>
  <si>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</si>
  <si>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</si>
  <si>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</si>
  <si>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</si>
  <si>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</si>
  <si>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</si>
  <si>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</si>
  <si>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</si>
  <si>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</si>
  <si>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</si>
  <si>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</si>
  <si>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</si>
  <si>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</si>
  <si>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</si>
  <si>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</si>
  <si>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</si>
  <si>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</si>
  <si>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</si>
  <si>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</si>
  <si>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</si>
  <si>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</si>
  <si>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</si>
  <si>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</si>
  <si>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</si>
  <si>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</si>
  <si>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</si>
  <si>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</si>
  <si>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</si>
  <si>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</si>
  <si>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</si>
  <si>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</si>
  <si>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</si>
  <si>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</si>
  <si>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</si>
  <si>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</si>
  <si>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</si>
  <si>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</si>
  <si>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</si>
  <si>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</si>
  <si>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</si>
  <si>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</si>
  <si>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</si>
  <si>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</si>
  <si>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</si>
  <si>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</si>
  <si>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</si>
  <si>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</si>
  <si>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</si>
  <si>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</si>
  <si>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</si>
  <si>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</si>
  <si>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</si>
  <si>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</si>
  <si>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</si>
  <si>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</si>
  <si>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</si>
  <si>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</si>
  <si>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</si>
  <si>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</si>
  <si>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</si>
  <si>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</si>
  <si>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</si>
  <si>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</si>
  <si>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</si>
  <si>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</si>
  <si>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</si>
  <si>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</si>
  <si>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</si>
  <si>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</si>
  <si>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</si>
  <si>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</si>
  <si>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</si>
  <si>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</si>
  <si>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</si>
  <si>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</si>
  <si>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</si>
  <si>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</si>
  <si>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</si>
  <si>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</si>
  <si>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</si>
  <si>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</si>
  <si>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</si>
  <si>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</si>
  <si>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18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</si>
  <si>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</si>
  <si>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</si>
  <si>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</si>
  <si>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</si>
  <si>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</si>
  <si>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</si>
  <si>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</si>
  <si>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</si>
  <si>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</si>
  <si>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</si>
  <si>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</si>
  <si>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</si>
  <si>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</si>
  <si>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</si>
  <si>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</si>
  <si>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 xml:space="preserve">951 0309 0330000000 000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</si>
  <si>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</si>
  <si>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</si>
  <si>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</si>
  <si>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951 0501 0710020210 226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</si>
  <si>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</si>
  <si>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</si>
  <si>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</si>
  <si>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</si>
  <si>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</si>
  <si>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</si>
  <si>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</si>
  <si>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</si>
  <si>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</si>
  <si>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</si>
  <si>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</si>
  <si>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</si>
  <si>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</si>
  <si>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</si>
  <si>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</si>
  <si>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</si>
  <si>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</si>
  <si>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</si>
  <si>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</si>
  <si>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</si>
  <si>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</si>
  <si>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</si>
  <si>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</si>
  <si>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</si>
  <si>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</si>
  <si>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</si>
  <si>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951 0501 0710020210 240</t>
  </si>
  <si>
    <t>951 0501 0710020210 244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</si>
  <si>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</si>
  <si>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</si>
  <si>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Подпрограмма «Развитие муниципального управления и муниципальной службы в Долотинском сельском поселении» муниципальной программы Долотинского сельского поселения «Муниципальная политика»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</si>
  <si>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по-литика» </t>
  </si>
  <si>
    <t>000 2 02 30024 00 0000 151</t>
  </si>
  <si>
    <t>000 2 02 30024 10 0000 151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</si>
  <si>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</si>
  <si>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</si>
  <si>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</si>
  <si>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</si>
  <si>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</si>
  <si>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</si>
  <si>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</si>
  <si>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</si>
  <si>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</si>
  <si>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</si>
  <si>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</si>
  <si>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</si>
  <si>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</si>
  <si>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</si>
  <si>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</si>
  <si>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</si>
  <si>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</si>
  <si>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</si>
  <si>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</si>
  <si>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</si>
  <si>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</si>
  <si>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951 0309 0330020060 200</t>
  </si>
  <si>
    <t>951 0309 0330020060 240</t>
  </si>
  <si>
    <t>951 0309 0330020060 244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</si>
  <si>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</si>
  <si>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</si>
  <si>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</si>
  <si>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</si>
  <si>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</si>
  <si>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</si>
  <si>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</si>
  <si>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</si>
  <si>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Бюджетные инвестиции</t>
  </si>
  <si>
    <t>951 0501 07100S3160 410</t>
  </si>
  <si>
    <t>951 0501 07100S3160 420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</si>
  <si>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</si>
  <si>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</si>
  <si>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</si>
  <si>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 xml:space="preserve">951 1003 07100S3160 320 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</si>
  <si>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</si>
  <si>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</si>
  <si>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</si>
  <si>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</si>
  <si>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</si>
  <si>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</si>
  <si>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</si>
  <si>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</si>
  <si>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</si>
  <si>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</si>
  <si>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</si>
  <si>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05</t>
  </si>
  <si>
    <t>июля</t>
  </si>
  <si>
    <t>01.07.2018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</si>
  <si>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</si>
  <si>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</si>
  <si>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</si>
  <si>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951 0113 0120099990 121</t>
  </si>
  <si>
    <t>951 1003 0700000000 000</t>
  </si>
  <si>
    <t>951 1003 0000000000 000</t>
  </si>
  <si>
    <t>Социальная политика</t>
  </si>
  <si>
    <t>951 1000 0000000000 000</t>
  </si>
  <si>
    <t>951 1003 9910000000 000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</si>
</sst>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0" fillId="32" borderId="0" xfId="0" applyNumberFormat="1" applyFont="1" applyFill="1" applyAlignment="1">
      <alignment/>
    </xf>
    <xf numFmtId="0" fontId="51" fillId="32" borderId="0" xfId="0" applyFont="1" applyFill="1" applyAlignment="1">
      <alignment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0" fillId="0" borderId="26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4" fontId="2" fillId="32" borderId="24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vertical="top" wrapText="1"/>
    </xf>
    <xf numFmtId="4" fontId="2" fillId="32" borderId="3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24" xfId="0" applyNumberFormat="1" applyFont="1" applyFill="1" applyBorder="1" applyAlignment="1">
      <alignment horizontal="center"/>
    </xf>
    <xf numFmtId="4" fontId="2" fillId="32" borderId="24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4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30" xfId="0" applyFont="1" applyFill="1" applyBorder="1" applyAlignment="1">
      <alignment vertical="top" wrapText="1"/>
    </xf>
    <xf numFmtId="4" fontId="52" fillId="32" borderId="29" xfId="0" applyNumberFormat="1" applyFont="1" applyFill="1" applyBorder="1" applyAlignment="1">
      <alignment horizontal="center"/>
    </xf>
    <xf numFmtId="4" fontId="52" fillId="32" borderId="10" xfId="0" applyNumberFormat="1" applyFont="1" applyFill="1" applyBorder="1" applyAlignment="1">
      <alignment horizontal="center"/>
    </xf>
    <xf numFmtId="4" fontId="52" fillId="32" borderId="11" xfId="0" applyNumberFormat="1" applyFont="1" applyFill="1" applyBorder="1" applyAlignment="1">
      <alignment horizontal="center"/>
    </xf>
    <xf numFmtId="0" fontId="2" fillId="32" borderId="36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vertical="top" wrapText="1"/>
    </xf>
    <xf numFmtId="49" fontId="2" fillId="32" borderId="39" xfId="0" applyNumberFormat="1" applyFont="1" applyFill="1" applyBorder="1" applyAlignment="1">
      <alignment horizontal="center"/>
    </xf>
    <xf numFmtId="49" fontId="2" fillId="32" borderId="34" xfId="0" applyNumberFormat="1" applyFont="1" applyFill="1" applyBorder="1" applyAlignment="1">
      <alignment horizontal="center"/>
    </xf>
    <xf numFmtId="4" fontId="52" fillId="32" borderId="31" xfId="0" applyNumberFormat="1" applyFont="1" applyFill="1" applyBorder="1" applyAlignment="1">
      <alignment horizontal="center"/>
    </xf>
    <xf numFmtId="4" fontId="52" fillId="32" borderId="16" xfId="0" applyNumberFormat="1" applyFont="1" applyFill="1" applyBorder="1" applyAlignment="1">
      <alignment horizontal="center"/>
    </xf>
    <xf numFmtId="4" fontId="52" fillId="32" borderId="26" xfId="0" applyNumberFormat="1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49" fontId="2" fillId="32" borderId="40" xfId="0" applyNumberFormat="1" applyFont="1" applyFill="1" applyBorder="1" applyAlignment="1">
      <alignment horizontal="center"/>
    </xf>
    <xf numFmtId="49" fontId="2" fillId="32" borderId="41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/>
    </xf>
    <xf numFmtId="0" fontId="2" fillId="32" borderId="44" xfId="0" applyFont="1" applyFill="1" applyBorder="1" applyAlignment="1">
      <alignment vertical="top" wrapText="1"/>
    </xf>
    <xf numFmtId="4" fontId="10" fillId="32" borderId="29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0" fontId="10" fillId="32" borderId="32" xfId="0" applyFont="1" applyFill="1" applyBorder="1" applyAlignment="1">
      <alignment vertical="top" wrapText="1"/>
    </xf>
    <xf numFmtId="0" fontId="10" fillId="32" borderId="27" xfId="0" applyFont="1" applyFill="1" applyBorder="1" applyAlignment="1">
      <alignment vertical="top" wrapText="1"/>
    </xf>
    <xf numFmtId="0" fontId="10" fillId="32" borderId="28" xfId="0" applyFont="1" applyFill="1" applyBorder="1" applyAlignment="1">
      <alignment vertical="top" wrapText="1"/>
    </xf>
    <xf numFmtId="49" fontId="2" fillId="32" borderId="29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" fontId="10" fillId="32" borderId="34" xfId="0" applyNumberFormat="1" applyFont="1" applyFill="1" applyBorder="1" applyAlignment="1">
      <alignment horizontal="center"/>
    </xf>
    <xf numFmtId="0" fontId="10" fillId="32" borderId="34" xfId="0" applyFont="1" applyFill="1" applyBorder="1" applyAlignment="1">
      <alignment horizontal="center"/>
    </xf>
    <xf numFmtId="0" fontId="10" fillId="32" borderId="35" xfId="0" applyFont="1" applyFill="1" applyBorder="1" applyAlignment="1">
      <alignment horizontal="center"/>
    </xf>
    <xf numFmtId="4" fontId="10" fillId="32" borderId="24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49" fontId="2" fillId="32" borderId="49" xfId="0" applyNumberFormat="1" applyFont="1" applyFill="1" applyBorder="1" applyAlignment="1">
      <alignment horizontal="center"/>
    </xf>
    <xf numFmtId="49" fontId="10" fillId="32" borderId="33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0" fontId="2" fillId="32" borderId="50" xfId="0" applyFont="1" applyFill="1" applyBorder="1" applyAlignment="1">
      <alignment vertical="top" wrapText="1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4" fontId="2" fillId="32" borderId="49" xfId="0" applyNumberFormat="1" applyFont="1" applyFill="1" applyBorder="1" applyAlignment="1">
      <alignment horizontal="center"/>
    </xf>
    <xf numFmtId="4" fontId="2" fillId="32" borderId="53" xfId="0" applyNumberFormat="1" applyFont="1" applyFill="1" applyBorder="1" applyAlignment="1">
      <alignment horizontal="center"/>
    </xf>
    <xf numFmtId="4" fontId="53" fillId="32" borderId="29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26" xfId="0" applyNumberFormat="1" applyFont="1" applyFill="1" applyBorder="1" applyAlignment="1">
      <alignment horizontal="center"/>
    </xf>
    <xf numFmtId="49" fontId="10" fillId="32" borderId="34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 vertical="top"/>
    </xf>
    <xf numFmtId="4" fontId="10" fillId="32" borderId="59" xfId="0" applyNumberFormat="1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/>
    </xf>
    <xf numFmtId="0" fontId="10" fillId="32" borderId="60" xfId="0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62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9" fontId="2" fillId="32" borderId="63" xfId="0" applyNumberFormat="1" applyFont="1" applyFill="1" applyBorder="1" applyAlignment="1">
      <alignment horizontal="center"/>
    </xf>
    <xf numFmtId="49" fontId="2" fillId="32" borderId="54" xfId="0" applyNumberFormat="1" applyFont="1" applyFill="1" applyBorder="1" applyAlignment="1">
      <alignment horizontal="center"/>
    </xf>
    <xf numFmtId="0" fontId="2" fillId="32" borderId="59" xfId="0" applyFont="1" applyFill="1" applyBorder="1" applyAlignment="1">
      <alignment horizontal="center" vertical="center" wrapText="1"/>
    </xf>
    <xf numFmtId="0" fontId="10" fillId="32" borderId="64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59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 vertical="top"/>
    </xf>
    <xf numFmtId="0" fontId="2" fillId="32" borderId="24" xfId="0" applyFont="1" applyFill="1" applyBorder="1" applyAlignment="1">
      <alignment horizontal="center" vertical="top"/>
    </xf>
    <xf numFmtId="49" fontId="10" fillId="32" borderId="65" xfId="0" applyNumberFormat="1" applyFont="1" applyFill="1" applyBorder="1" applyAlignment="1">
      <alignment horizontal="center"/>
    </xf>
    <xf numFmtId="0" fontId="2" fillId="32" borderId="66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vertical="top" wrapText="1"/>
    </xf>
    <xf numFmtId="0" fontId="2" fillId="32" borderId="68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top"/>
    </xf>
    <xf numFmtId="0" fontId="2" fillId="32" borderId="69" xfId="0" applyFont="1" applyFill="1" applyBorder="1" applyAlignment="1">
      <alignment horizontal="center" vertical="top"/>
    </xf>
    <xf numFmtId="0" fontId="2" fillId="32" borderId="65" xfId="0" applyFont="1" applyFill="1" applyBorder="1" applyAlignment="1">
      <alignment horizontal="center" vertical="center" wrapText="1"/>
    </xf>
    <xf numFmtId="49" fontId="2" fillId="32" borderId="33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49" fontId="2" fillId="32" borderId="70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49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49" fontId="2" fillId="32" borderId="23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5" xfId="0" applyNumberFormat="1" applyFont="1" applyFill="1" applyBorder="1" applyAlignment="1">
      <alignment horizontal="center" vertical="center"/>
    </xf>
    <xf numFmtId="49" fontId="2" fillId="32" borderId="59" xfId="0" applyNumberFormat="1" applyFont="1" applyFill="1" applyBorder="1" applyAlignment="1">
      <alignment horizontal="center" vertical="center"/>
    </xf>
    <xf numFmtId="49" fontId="2" fillId="32" borderId="60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10" fillId="32" borderId="39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49" fontId="10" fillId="32" borderId="29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49" fontId="10" fillId="32" borderId="23" xfId="0" applyNumberFormat="1" applyFont="1" applyFill="1" applyBorder="1" applyAlignment="1">
      <alignment horizontal="center"/>
    </xf>
    <xf numFmtId="0" fontId="2" fillId="32" borderId="24" xfId="0" applyFont="1" applyFill="1" applyBorder="1" applyAlignment="1">
      <alignment vertical="top" wrapText="1"/>
    </xf>
    <xf numFmtId="49" fontId="2" fillId="32" borderId="71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49" fontId="2" fillId="32" borderId="72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10" fillId="32" borderId="30" xfId="0" applyFont="1" applyFill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4" fontId="10" fillId="32" borderId="29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0" fontId="2" fillId="32" borderId="73" xfId="0" applyFont="1" applyFill="1" applyBorder="1" applyAlignment="1">
      <alignment vertical="top" wrapText="1"/>
    </xf>
    <xf numFmtId="0" fontId="2" fillId="32" borderId="61" xfId="0" applyFont="1" applyFill="1" applyBorder="1" applyAlignment="1">
      <alignment horizontal="left" wrapText="1"/>
    </xf>
    <xf numFmtId="0" fontId="2" fillId="32" borderId="62" xfId="0" applyFont="1" applyFill="1" applyBorder="1" applyAlignment="1">
      <alignment horizontal="left" wrapText="1"/>
    </xf>
    <xf numFmtId="0" fontId="2" fillId="32" borderId="74" xfId="0" applyFont="1" applyFill="1" applyBorder="1" applyAlignment="1">
      <alignment horizontal="left" wrapText="1"/>
    </xf>
    <xf numFmtId="49" fontId="2" fillId="32" borderId="75" xfId="0" applyNumberFormat="1" applyFont="1" applyFill="1" applyBorder="1" applyAlignment="1">
      <alignment horizontal="center"/>
    </xf>
    <xf numFmtId="49" fontId="2" fillId="32" borderId="76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" fontId="2" fillId="32" borderId="78" xfId="0" applyNumberFormat="1" applyFont="1" applyFill="1" applyBorder="1" applyAlignment="1">
      <alignment horizontal="center"/>
    </xf>
    <xf numFmtId="4" fontId="2" fillId="32" borderId="75" xfId="0" applyNumberFormat="1" applyFont="1" applyFill="1" applyBorder="1" applyAlignment="1">
      <alignment horizontal="center"/>
    </xf>
    <xf numFmtId="49" fontId="2" fillId="32" borderId="79" xfId="0" applyNumberFormat="1" applyFont="1" applyFill="1" applyBorder="1" applyAlignment="1">
      <alignment horizontal="center"/>
    </xf>
    <xf numFmtId="49" fontId="2" fillId="32" borderId="61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 vertical="top"/>
    </xf>
    <xf numFmtId="0" fontId="2" fillId="32" borderId="46" xfId="0" applyFont="1" applyFill="1" applyBorder="1" applyAlignment="1">
      <alignment horizontal="center" vertical="top"/>
    </xf>
    <xf numFmtId="0" fontId="2" fillId="32" borderId="47" xfId="0" applyFont="1" applyFill="1" applyBorder="1" applyAlignment="1">
      <alignment horizontal="center" vertical="top"/>
    </xf>
    <xf numFmtId="49" fontId="10" fillId="32" borderId="5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49" fontId="10" fillId="32" borderId="80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0" fillId="32" borderId="57" xfId="0" applyFill="1" applyBorder="1" applyAlignment="1">
      <alignment/>
    </xf>
    <xf numFmtId="0" fontId="0" fillId="32" borderId="58" xfId="0" applyFill="1" applyBorder="1" applyAlignment="1">
      <alignment/>
    </xf>
    <xf numFmtId="0" fontId="10" fillId="32" borderId="36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8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top"/>
    </xf>
    <xf numFmtId="0" fontId="2" fillId="32" borderId="73" xfId="0" applyFont="1" applyFill="1" applyBorder="1" applyAlignment="1">
      <alignment vertical="top"/>
    </xf>
    <xf numFmtId="0" fontId="2" fillId="32" borderId="67" xfId="0" applyFont="1" applyFill="1" applyBorder="1" applyAlignment="1">
      <alignment vertical="top"/>
    </xf>
    <xf numFmtId="0" fontId="2" fillId="32" borderId="68" xfId="0" applyFont="1" applyFill="1" applyBorder="1" applyAlignment="1">
      <alignment vertical="top"/>
    </xf>
    <xf numFmtId="49" fontId="10" fillId="32" borderId="31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72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32" borderId="78" xfId="0" applyFont="1" applyFill="1" applyBorder="1" applyAlignment="1">
      <alignment horizontal="center"/>
    </xf>
    <xf numFmtId="4" fontId="2" fillId="32" borderId="24" xfId="0" applyNumberFormat="1" applyFont="1" applyFill="1" applyBorder="1" applyAlignment="1" quotePrefix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" fontId="2" fillId="0" borderId="59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73" xfId="0" applyFont="1" applyBorder="1" applyAlignment="1">
      <alignment horizontal="left" wrapText="1" indent="2"/>
    </xf>
    <xf numFmtId="0" fontId="2" fillId="0" borderId="67" xfId="0" applyFont="1" applyBorder="1" applyAlignment="1">
      <alignment horizontal="left" wrapText="1" indent="2"/>
    </xf>
    <xf numFmtId="0" fontId="2" fillId="0" borderId="68" xfId="0" applyFont="1" applyBorder="1" applyAlignment="1">
      <alignment horizontal="left" wrapText="1" indent="2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1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65" xfId="0" applyNumberFormat="1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" fontId="2" fillId="0" borderId="2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0" fontId="6" fillId="0" borderId="62" xfId="0" applyFont="1" applyBorder="1" applyAlignment="1">
      <alignment horizontal="center" vertical="top"/>
    </xf>
    <xf numFmtId="0" fontId="2" fillId="0" borderId="49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6"/>
  <sheetViews>
    <sheetView zoomScaleSheetLayoutView="100" zoomScalePageLayoutView="0" workbookViewId="0" topLeftCell="A1">
      <selection activeCell="EF53" sqref="EE53:EF53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86" t="s">
        <v>182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P2" s="181" t="s">
        <v>160</v>
      </c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3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208</v>
      </c>
      <c r="CP3" s="187" t="s">
        <v>183</v>
      </c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9"/>
    </row>
    <row r="4" spans="37:109" s="43" customFormat="1" ht="15" customHeight="1">
      <c r="AK4" s="16" t="s">
        <v>165</v>
      </c>
      <c r="AL4" s="190" t="s">
        <v>562</v>
      </c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84">
        <v>20</v>
      </c>
      <c r="BC4" s="184"/>
      <c r="BD4" s="184"/>
      <c r="BE4" s="184"/>
      <c r="BF4" s="185" t="s">
        <v>456</v>
      </c>
      <c r="BG4" s="185"/>
      <c r="BH4" s="185"/>
      <c r="BI4" s="43" t="s">
        <v>166</v>
      </c>
      <c r="CN4" s="16" t="s">
        <v>161</v>
      </c>
      <c r="CP4" s="172" t="s">
        <v>563</v>
      </c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4"/>
    </row>
    <row r="5" spans="2:109" s="43" customFormat="1" ht="14.25" customHeight="1">
      <c r="B5" s="43" t="s">
        <v>197</v>
      </c>
      <c r="CN5" s="16" t="s">
        <v>162</v>
      </c>
      <c r="CP5" s="172" t="s">
        <v>220</v>
      </c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4"/>
    </row>
    <row r="6" spans="2:109" s="43" customFormat="1" ht="12" customHeight="1">
      <c r="B6" s="40" t="s">
        <v>198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175" t="s">
        <v>219</v>
      </c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41"/>
      <c r="CA6" s="41"/>
      <c r="CB6" s="41"/>
      <c r="CC6" s="41"/>
      <c r="CD6" s="41"/>
      <c r="CE6" s="40"/>
      <c r="CN6" s="16" t="s">
        <v>196</v>
      </c>
      <c r="CP6" s="172" t="s">
        <v>340</v>
      </c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4"/>
    </row>
    <row r="7" spans="2:109" s="43" customFormat="1" ht="33" customHeight="1">
      <c r="B7" s="179" t="s">
        <v>164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66" t="s">
        <v>282</v>
      </c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41"/>
      <c r="CA7" s="41"/>
      <c r="CB7" s="41"/>
      <c r="CC7" s="41"/>
      <c r="CD7" s="41"/>
      <c r="CE7" s="40"/>
      <c r="CN7" s="16" t="s">
        <v>211</v>
      </c>
      <c r="CP7" s="172" t="s">
        <v>132</v>
      </c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4"/>
    </row>
    <row r="8" spans="2:109" s="43" customFormat="1" ht="15" customHeight="1">
      <c r="B8" s="43" t="s">
        <v>361</v>
      </c>
      <c r="CN8" s="16"/>
      <c r="CP8" s="172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4"/>
    </row>
    <row r="9" spans="2:109" s="43" customFormat="1" ht="14.25" customHeight="1" thickBot="1">
      <c r="B9" s="43" t="s">
        <v>193</v>
      </c>
      <c r="CP9" s="176" t="s">
        <v>163</v>
      </c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8"/>
    </row>
    <row r="10" spans="2:109" s="17" customFormat="1" ht="25.5" customHeight="1" thickBot="1">
      <c r="B10" s="167" t="s">
        <v>184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</row>
    <row r="11" spans="2:110" ht="34.5" customHeight="1">
      <c r="B11" s="171" t="s">
        <v>153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 t="s">
        <v>154</v>
      </c>
      <c r="AD11" s="155"/>
      <c r="AE11" s="155"/>
      <c r="AF11" s="155"/>
      <c r="AG11" s="155"/>
      <c r="AH11" s="155"/>
      <c r="AI11" s="155" t="s">
        <v>199</v>
      </c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 t="s">
        <v>194</v>
      </c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 t="s">
        <v>155</v>
      </c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 t="s">
        <v>156</v>
      </c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68"/>
      <c r="DF11" s="192" t="s">
        <v>535</v>
      </c>
    </row>
    <row r="12" spans="2:110" s="18" customFormat="1" ht="12" customHeight="1" thickBot="1">
      <c r="B12" s="160">
        <v>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46">
        <v>2</v>
      </c>
      <c r="AD12" s="146"/>
      <c r="AE12" s="146"/>
      <c r="AF12" s="146"/>
      <c r="AG12" s="146"/>
      <c r="AH12" s="146"/>
      <c r="AI12" s="146">
        <v>3</v>
      </c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>
        <v>4</v>
      </c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>
        <v>5</v>
      </c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69">
        <v>6</v>
      </c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70"/>
      <c r="DF12" s="193"/>
    </row>
    <row r="13" spans="2:139" s="21" customFormat="1" ht="18.75" customHeight="1">
      <c r="B13" s="156" t="s">
        <v>185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8"/>
      <c r="AC13" s="162" t="s">
        <v>158</v>
      </c>
      <c r="AD13" s="159"/>
      <c r="AE13" s="159"/>
      <c r="AF13" s="159"/>
      <c r="AG13" s="159"/>
      <c r="AH13" s="159"/>
      <c r="AI13" s="159" t="s">
        <v>159</v>
      </c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47">
        <f>BD15+BD57</f>
        <v>34139000</v>
      </c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39">
        <f>BZ15+BZ57</f>
        <v>8899791.53</v>
      </c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1"/>
      <c r="CP13" s="147">
        <f>BD13-BZ13</f>
        <v>25239208.47</v>
      </c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9"/>
      <c r="DF13" s="51" t="e">
        <f>DF15+DF57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63" t="s">
        <v>157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5"/>
      <c r="AC14" s="153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50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2"/>
      <c r="CP14" s="136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8"/>
      <c r="DF14" s="52"/>
    </row>
    <row r="15" spans="2:137" s="21" customFormat="1" ht="22.5" customHeight="1">
      <c r="B15" s="107" t="s">
        <v>301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9"/>
      <c r="AC15" s="191" t="s">
        <v>158</v>
      </c>
      <c r="AD15" s="145"/>
      <c r="AE15" s="145"/>
      <c r="AF15" s="145"/>
      <c r="AG15" s="145"/>
      <c r="AH15" s="145"/>
      <c r="AI15" s="145" t="s">
        <v>264</v>
      </c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2">
        <f>BD16+BD20+BD29+BD37+BD49</f>
        <v>4215600</v>
      </c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4"/>
      <c r="BZ15" s="142">
        <f>BZ16+BZ20+BZ29+BZ37+BZ49</f>
        <v>834140.1499999999</v>
      </c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4"/>
      <c r="CP15" s="113">
        <f aca="true" t="shared" si="0" ref="CP15:CP71">BD15-BZ15</f>
        <v>3381459.85</v>
      </c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5"/>
      <c r="DF15" s="53">
        <f>DF16+DF20+DF29+DF37+DF49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7" t="s">
        <v>217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9"/>
      <c r="AC16" s="126" t="s">
        <v>158</v>
      </c>
      <c r="AD16" s="127"/>
      <c r="AE16" s="127"/>
      <c r="AF16" s="127"/>
      <c r="AG16" s="127"/>
      <c r="AH16" s="127"/>
      <c r="AI16" s="127" t="s">
        <v>265</v>
      </c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16">
        <f>BD17</f>
        <v>2121600</v>
      </c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04">
        <f>BZ17</f>
        <v>260850.77000000002</v>
      </c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6"/>
      <c r="CP16" s="113">
        <f t="shared" si="0"/>
        <v>1860749.23</v>
      </c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5"/>
      <c r="DF16" s="54">
        <f>DF17</f>
        <v>39775.86</v>
      </c>
    </row>
    <row r="17" spans="2:110" ht="18.75" customHeight="1">
      <c r="B17" s="68" t="s">
        <v>218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70"/>
      <c r="AC17" s="71" t="s">
        <v>158</v>
      </c>
      <c r="AD17" s="72"/>
      <c r="AE17" s="72"/>
      <c r="AF17" s="72"/>
      <c r="AG17" s="72"/>
      <c r="AH17" s="72"/>
      <c r="AI17" s="72" t="s">
        <v>266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3">
        <f>BD18</f>
        <v>2121600</v>
      </c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>
        <f>BZ18+BZ19</f>
        <v>260850.77000000002</v>
      </c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6"/>
      <c r="CP17" s="77">
        <f t="shared" si="0"/>
        <v>1860749.23</v>
      </c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9"/>
      <c r="DF17" s="55">
        <f>DF18+DF19</f>
        <v>39775.86</v>
      </c>
    </row>
    <row r="18" spans="2:110" ht="101.25" customHeight="1">
      <c r="B18" s="68" t="s">
        <v>338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70"/>
      <c r="AC18" s="71" t="s">
        <v>158</v>
      </c>
      <c r="AD18" s="72"/>
      <c r="AE18" s="72"/>
      <c r="AF18" s="72"/>
      <c r="AG18" s="72"/>
      <c r="AH18" s="72"/>
      <c r="AI18" s="72" t="s">
        <v>267</v>
      </c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3">
        <v>2121600</v>
      </c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>
        <v>260511.64</v>
      </c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6"/>
      <c r="CP18" s="77">
        <f t="shared" si="0"/>
        <v>1861088.3599999999</v>
      </c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9"/>
      <c r="DF18" s="56">
        <v>39775.86</v>
      </c>
    </row>
    <row r="19" spans="2:110" ht="61.5" customHeight="1">
      <c r="B19" s="68" t="s">
        <v>248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70"/>
      <c r="AC19" s="71" t="s">
        <v>158</v>
      </c>
      <c r="AD19" s="72"/>
      <c r="AE19" s="72"/>
      <c r="AF19" s="72"/>
      <c r="AG19" s="72"/>
      <c r="AH19" s="72"/>
      <c r="AI19" s="72" t="s">
        <v>249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3" t="s">
        <v>254</v>
      </c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>
        <v>339.13</v>
      </c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6"/>
      <c r="CP19" s="77" t="s">
        <v>254</v>
      </c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9"/>
      <c r="DF19" s="55">
        <v>0</v>
      </c>
    </row>
    <row r="20" spans="2:110" s="21" customFormat="1" ht="22.5" customHeight="1">
      <c r="B20" s="107" t="s">
        <v>221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9"/>
      <c r="AC20" s="126" t="s">
        <v>158</v>
      </c>
      <c r="AD20" s="127"/>
      <c r="AE20" s="127"/>
      <c r="AF20" s="127"/>
      <c r="AG20" s="127"/>
      <c r="AH20" s="127"/>
      <c r="AI20" s="127" t="s">
        <v>268</v>
      </c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16">
        <f>BD27</f>
        <v>491500</v>
      </c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04">
        <f>BZ27</f>
        <v>320938.67</v>
      </c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6"/>
      <c r="CP20" s="113">
        <f t="shared" si="0"/>
        <v>170561.33000000002</v>
      </c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5"/>
      <c r="DF20" s="54">
        <f>DF27</f>
        <v>122027.68</v>
      </c>
    </row>
    <row r="21" spans="2:110" ht="33.75" customHeight="1" hidden="1">
      <c r="B21" s="68" t="s">
        <v>307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  <c r="AC21" s="71" t="s">
        <v>158</v>
      </c>
      <c r="AD21" s="72"/>
      <c r="AE21" s="72"/>
      <c r="AF21" s="72"/>
      <c r="AG21" s="72"/>
      <c r="AH21" s="72"/>
      <c r="AI21" s="72" t="s">
        <v>306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3" t="str">
        <f>BD22</f>
        <v>-</v>
      </c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 t="str">
        <f>BZ22</f>
        <v>-</v>
      </c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6"/>
      <c r="CP21" s="113" t="e">
        <f t="shared" si="0"/>
        <v>#VALUE!</v>
      </c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5"/>
      <c r="DF21" s="55" t="str">
        <f>DF22</f>
        <v>-</v>
      </c>
    </row>
    <row r="22" spans="2:110" ht="48" customHeight="1" hidden="1">
      <c r="B22" s="68" t="s">
        <v>309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70"/>
      <c r="AC22" s="71" t="s">
        <v>158</v>
      </c>
      <c r="AD22" s="72"/>
      <c r="AE22" s="72"/>
      <c r="AF22" s="72"/>
      <c r="AG22" s="72"/>
      <c r="AH22" s="72"/>
      <c r="AI22" s="72" t="s">
        <v>300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3" t="str">
        <f>BD23</f>
        <v>-</v>
      </c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 t="str">
        <f>BZ23</f>
        <v>-</v>
      </c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6"/>
      <c r="CP22" s="113" t="e">
        <f t="shared" si="0"/>
        <v>#VALUE!</v>
      </c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5"/>
      <c r="DF22" s="55" t="str">
        <f>DF23</f>
        <v>-</v>
      </c>
    </row>
    <row r="23" spans="2:110" ht="47.25" customHeight="1" hidden="1">
      <c r="B23" s="68" t="s">
        <v>309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  <c r="AC23" s="71" t="s">
        <v>158</v>
      </c>
      <c r="AD23" s="72"/>
      <c r="AE23" s="72"/>
      <c r="AF23" s="72"/>
      <c r="AG23" s="72"/>
      <c r="AH23" s="72"/>
      <c r="AI23" s="72" t="s">
        <v>313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3" t="s">
        <v>254</v>
      </c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 t="str">
        <f>BZ26</f>
        <v>-</v>
      </c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6"/>
      <c r="CP23" s="113" t="e">
        <f t="shared" si="0"/>
        <v>#VALUE!</v>
      </c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5"/>
      <c r="DF23" s="55" t="str">
        <f>DF26</f>
        <v>-</v>
      </c>
    </row>
    <row r="24" spans="2:110" ht="0.75" customHeight="1" hidden="1">
      <c r="B24" s="68" t="s">
        <v>312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/>
      <c r="AC24" s="71" t="s">
        <v>158</v>
      </c>
      <c r="AD24" s="72"/>
      <c r="AE24" s="72"/>
      <c r="AF24" s="72"/>
      <c r="AG24" s="72"/>
      <c r="AH24" s="72"/>
      <c r="AI24" s="72" t="s">
        <v>305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3" t="s">
        <v>254</v>
      </c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>
        <f>SUM(BZ15:CO23)</f>
        <v>1937631.13</v>
      </c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6"/>
      <c r="CP24" s="113" t="e">
        <f t="shared" si="0"/>
        <v>#VALUE!</v>
      </c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5"/>
      <c r="DF24" s="55">
        <f>SUM(DF15:DU23)</f>
        <v>411698.33999999997</v>
      </c>
    </row>
    <row r="25" spans="2:110" ht="43.5" customHeight="1" hidden="1">
      <c r="B25" s="68" t="s">
        <v>310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70"/>
      <c r="AC25" s="71" t="s">
        <v>158</v>
      </c>
      <c r="AD25" s="72"/>
      <c r="AE25" s="72"/>
      <c r="AF25" s="72"/>
      <c r="AG25" s="72"/>
      <c r="AH25" s="72"/>
      <c r="AI25" s="72" t="s">
        <v>304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3" t="s">
        <v>254</v>
      </c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 t="str">
        <f>BZ26</f>
        <v>-</v>
      </c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6"/>
      <c r="CP25" s="113" t="e">
        <f t="shared" si="0"/>
        <v>#VALUE!</v>
      </c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5"/>
      <c r="DF25" s="55" t="str">
        <f>DF26</f>
        <v>-</v>
      </c>
    </row>
    <row r="26" spans="2:110" ht="22.5" customHeight="1" hidden="1">
      <c r="B26" s="68" t="s">
        <v>311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0"/>
      <c r="AC26" s="71" t="s">
        <v>158</v>
      </c>
      <c r="AD26" s="72"/>
      <c r="AE26" s="72"/>
      <c r="AF26" s="72"/>
      <c r="AG26" s="72"/>
      <c r="AH26" s="72"/>
      <c r="AI26" s="72" t="s">
        <v>303</v>
      </c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3" t="s">
        <v>254</v>
      </c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 t="s">
        <v>254</v>
      </c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6"/>
      <c r="CP26" s="113" t="e">
        <f t="shared" si="0"/>
        <v>#VALUE!</v>
      </c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5"/>
      <c r="DF26" s="55" t="s">
        <v>254</v>
      </c>
    </row>
    <row r="27" spans="2:110" ht="26.25" customHeight="1">
      <c r="B27" s="68" t="s">
        <v>222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70"/>
      <c r="AC27" s="71" t="s">
        <v>158</v>
      </c>
      <c r="AD27" s="72"/>
      <c r="AE27" s="72"/>
      <c r="AF27" s="72"/>
      <c r="AG27" s="72"/>
      <c r="AH27" s="72"/>
      <c r="AI27" s="72" t="s">
        <v>284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3">
        <f>BD28</f>
        <v>491500</v>
      </c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>
        <f>BZ28</f>
        <v>320938.67</v>
      </c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6"/>
      <c r="CP27" s="113">
        <f t="shared" si="0"/>
        <v>170561.33000000002</v>
      </c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5"/>
      <c r="DF27" s="55">
        <f>DF28</f>
        <v>122027.68</v>
      </c>
    </row>
    <row r="28" spans="2:110" ht="25.5" customHeight="1">
      <c r="B28" s="68" t="s">
        <v>222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0"/>
      <c r="AC28" s="71" t="s">
        <v>158</v>
      </c>
      <c r="AD28" s="72"/>
      <c r="AE28" s="72"/>
      <c r="AF28" s="72"/>
      <c r="AG28" s="72"/>
      <c r="AH28" s="72"/>
      <c r="AI28" s="72" t="s">
        <v>269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3">
        <v>491500</v>
      </c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>
        <v>320938.67</v>
      </c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6"/>
      <c r="CP28" s="113">
        <f t="shared" si="0"/>
        <v>170561.33000000002</v>
      </c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5"/>
      <c r="DF28" s="55">
        <v>122027.68</v>
      </c>
    </row>
    <row r="29" spans="2:110" s="21" customFormat="1" ht="18.75" customHeight="1">
      <c r="B29" s="107" t="s">
        <v>223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9"/>
      <c r="AC29" s="126" t="s">
        <v>158</v>
      </c>
      <c r="AD29" s="127"/>
      <c r="AE29" s="127"/>
      <c r="AF29" s="127"/>
      <c r="AG29" s="127"/>
      <c r="AH29" s="127"/>
      <c r="AI29" s="127" t="s">
        <v>271</v>
      </c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16">
        <f>BD30+BD32</f>
        <v>1327900</v>
      </c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04">
        <f>BZ30+BZ32</f>
        <v>184151.71000000002</v>
      </c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6"/>
      <c r="CP29" s="113">
        <f t="shared" si="0"/>
        <v>1143748.29</v>
      </c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5"/>
      <c r="DF29" s="54">
        <f>DF30+DF32</f>
        <v>8539.54</v>
      </c>
    </row>
    <row r="30" spans="2:110" ht="22.5" customHeight="1">
      <c r="B30" s="68" t="s">
        <v>224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70"/>
      <c r="AC30" s="71" t="s">
        <v>158</v>
      </c>
      <c r="AD30" s="72"/>
      <c r="AE30" s="72"/>
      <c r="AF30" s="72"/>
      <c r="AG30" s="72"/>
      <c r="AH30" s="72"/>
      <c r="AI30" s="72" t="s">
        <v>272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3">
        <f>BD31</f>
        <v>109200</v>
      </c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>
        <f>BZ31</f>
        <v>-1677.86</v>
      </c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6"/>
      <c r="CP30" s="77">
        <f t="shared" si="0"/>
        <v>110877.86</v>
      </c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9"/>
      <c r="DF30" s="55">
        <f>DF31</f>
        <v>940.25</v>
      </c>
    </row>
    <row r="31" spans="2:110" ht="57.75" customHeight="1">
      <c r="B31" s="68" t="s">
        <v>339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70"/>
      <c r="AC31" s="71" t="s">
        <v>158</v>
      </c>
      <c r="AD31" s="72"/>
      <c r="AE31" s="72"/>
      <c r="AF31" s="72"/>
      <c r="AG31" s="72"/>
      <c r="AH31" s="72"/>
      <c r="AI31" s="72" t="s">
        <v>273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3">
        <v>109200</v>
      </c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>
        <v>-1677.86</v>
      </c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6"/>
      <c r="CP31" s="77">
        <f t="shared" si="0"/>
        <v>110877.86</v>
      </c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9"/>
      <c r="DF31" s="55">
        <v>940.25</v>
      </c>
    </row>
    <row r="32" spans="2:110" ht="18.75" customHeight="1">
      <c r="B32" s="68" t="s">
        <v>225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0"/>
      <c r="AC32" s="71" t="s">
        <v>158</v>
      </c>
      <c r="AD32" s="72"/>
      <c r="AE32" s="72"/>
      <c r="AF32" s="72"/>
      <c r="AG32" s="72"/>
      <c r="AH32" s="72"/>
      <c r="AI32" s="72" t="s">
        <v>274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3">
        <v>1218700</v>
      </c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>
        <f>BZ34+BZ36</f>
        <v>185829.57</v>
      </c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6"/>
      <c r="CP32" s="77">
        <f t="shared" si="0"/>
        <v>1032870.4299999999</v>
      </c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9"/>
      <c r="DF32" s="55">
        <f>DF34+DF36</f>
        <v>7599.29</v>
      </c>
    </row>
    <row r="33" spans="2:110" ht="24" customHeight="1">
      <c r="B33" s="103" t="s">
        <v>148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6"/>
      <c r="AC33" s="87" t="s">
        <v>158</v>
      </c>
      <c r="AD33" s="88"/>
      <c r="AE33" s="88"/>
      <c r="AF33" s="88"/>
      <c r="AG33" s="88"/>
      <c r="AH33" s="88"/>
      <c r="AI33" s="88" t="s">
        <v>337</v>
      </c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77">
        <f>BD34</f>
        <v>323700</v>
      </c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4">
        <f>BZ34</f>
        <v>159479.84</v>
      </c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6"/>
      <c r="CP33" s="77">
        <f t="shared" si="0"/>
        <v>164220.16</v>
      </c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9"/>
      <c r="DF33" s="55">
        <f>DF34</f>
        <v>6830</v>
      </c>
    </row>
    <row r="34" spans="2:110" ht="47.25" customHeight="1">
      <c r="B34" s="68" t="s">
        <v>213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70"/>
      <c r="AC34" s="71" t="s">
        <v>158</v>
      </c>
      <c r="AD34" s="72"/>
      <c r="AE34" s="72"/>
      <c r="AF34" s="72"/>
      <c r="AG34" s="72"/>
      <c r="AH34" s="72"/>
      <c r="AI34" s="72" t="s">
        <v>212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3">
        <v>323700</v>
      </c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>
        <v>159479.84</v>
      </c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6"/>
      <c r="CP34" s="77">
        <f t="shared" si="0"/>
        <v>164220.16</v>
      </c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9"/>
      <c r="DF34" s="55">
        <v>6830</v>
      </c>
    </row>
    <row r="35" spans="2:110" ht="21" customHeight="1">
      <c r="B35" s="68" t="s">
        <v>147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70"/>
      <c r="AC35" s="71" t="s">
        <v>158</v>
      </c>
      <c r="AD35" s="72"/>
      <c r="AE35" s="72"/>
      <c r="AF35" s="72"/>
      <c r="AG35" s="72"/>
      <c r="AH35" s="72"/>
      <c r="AI35" s="72" t="s">
        <v>214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3">
        <f>BD36</f>
        <v>895000</v>
      </c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>
        <v>25999.78</v>
      </c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6"/>
      <c r="CP35" s="77">
        <f t="shared" si="0"/>
        <v>869000.22</v>
      </c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9"/>
      <c r="DF35" s="55">
        <f>DF36</f>
        <v>769.29</v>
      </c>
    </row>
    <row r="36" spans="2:110" ht="46.5" customHeight="1">
      <c r="B36" s="68" t="s">
        <v>216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70"/>
      <c r="AC36" s="71" t="s">
        <v>158</v>
      </c>
      <c r="AD36" s="72"/>
      <c r="AE36" s="72"/>
      <c r="AF36" s="72"/>
      <c r="AG36" s="72"/>
      <c r="AH36" s="72"/>
      <c r="AI36" s="72" t="s">
        <v>215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3">
        <v>895000</v>
      </c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>
        <v>26349.73</v>
      </c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6"/>
      <c r="CP36" s="77">
        <f t="shared" si="0"/>
        <v>868650.27</v>
      </c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9"/>
      <c r="DF36" s="55">
        <v>769.29</v>
      </c>
    </row>
    <row r="37" spans="2:110" s="21" customFormat="1" ht="57" customHeight="1">
      <c r="B37" s="107" t="s">
        <v>226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9"/>
      <c r="AC37" s="126" t="s">
        <v>158</v>
      </c>
      <c r="AD37" s="127"/>
      <c r="AE37" s="127"/>
      <c r="AF37" s="127"/>
      <c r="AG37" s="127"/>
      <c r="AH37" s="127"/>
      <c r="AI37" s="127" t="s">
        <v>277</v>
      </c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16">
        <f>BD38</f>
        <v>220000</v>
      </c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04">
        <f>BZ38</f>
        <v>53199</v>
      </c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6"/>
      <c r="CP37" s="113">
        <f t="shared" si="0"/>
        <v>166801</v>
      </c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5"/>
      <c r="DF37" s="54">
        <f>DF38</f>
        <v>0</v>
      </c>
    </row>
    <row r="38" spans="2:110" ht="124.5" customHeight="1">
      <c r="B38" s="68" t="s">
        <v>5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70"/>
      <c r="AC38" s="71" t="s">
        <v>158</v>
      </c>
      <c r="AD38" s="72"/>
      <c r="AE38" s="72"/>
      <c r="AF38" s="72"/>
      <c r="AG38" s="72"/>
      <c r="AH38" s="72"/>
      <c r="AI38" s="72" t="s">
        <v>278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3">
        <f>BD43</f>
        <v>220000</v>
      </c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>
        <f>BZ43</f>
        <v>53199</v>
      </c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6"/>
      <c r="CP38" s="77">
        <f t="shared" si="0"/>
        <v>166801</v>
      </c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9"/>
      <c r="DF38" s="55">
        <v>0</v>
      </c>
    </row>
    <row r="39" spans="2:110" ht="91.5" customHeight="1" hidden="1">
      <c r="B39" s="68" t="s">
        <v>320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0"/>
      <c r="AC39" s="71" t="s">
        <v>158</v>
      </c>
      <c r="AD39" s="72"/>
      <c r="AE39" s="72"/>
      <c r="AF39" s="72"/>
      <c r="AG39" s="72"/>
      <c r="AH39" s="72"/>
      <c r="AI39" s="72" t="s">
        <v>279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3" t="str">
        <f>BD40</f>
        <v>-</v>
      </c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 t="str">
        <f>BZ40</f>
        <v>-</v>
      </c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6"/>
      <c r="CP39" s="77" t="e">
        <f t="shared" si="0"/>
        <v>#VALUE!</v>
      </c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9"/>
      <c r="DF39" s="55" t="str">
        <f>DF40</f>
        <v>-</v>
      </c>
    </row>
    <row r="40" spans="2:110" ht="112.5" customHeight="1" hidden="1">
      <c r="B40" s="68" t="s">
        <v>319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71" t="s">
        <v>158</v>
      </c>
      <c r="AD40" s="72"/>
      <c r="AE40" s="72"/>
      <c r="AF40" s="72"/>
      <c r="AG40" s="72"/>
      <c r="AH40" s="72"/>
      <c r="AI40" s="72" t="s">
        <v>283</v>
      </c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3" t="s">
        <v>254</v>
      </c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 t="s">
        <v>254</v>
      </c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6"/>
      <c r="CP40" s="77" t="e">
        <f t="shared" si="0"/>
        <v>#VALUE!</v>
      </c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9"/>
      <c r="DF40" s="55" t="s">
        <v>254</v>
      </c>
    </row>
    <row r="41" spans="2:110" ht="114.75" customHeight="1">
      <c r="B41" s="68" t="s">
        <v>142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70"/>
      <c r="AC41" s="71" t="s">
        <v>158</v>
      </c>
      <c r="AD41" s="72"/>
      <c r="AE41" s="72"/>
      <c r="AF41" s="72"/>
      <c r="AG41" s="72"/>
      <c r="AH41" s="72"/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3" t="s">
        <v>254</v>
      </c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>
        <f>BZ42</f>
        <v>0</v>
      </c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6"/>
      <c r="CP41" s="77" t="s">
        <v>254</v>
      </c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9"/>
      <c r="DF41" s="55">
        <f>DF42</f>
        <v>0</v>
      </c>
    </row>
    <row r="42" spans="2:110" ht="91.5" customHeight="1">
      <c r="B42" s="68" t="s">
        <v>6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70"/>
      <c r="AC42" s="71" t="s">
        <v>158</v>
      </c>
      <c r="AD42" s="72"/>
      <c r="AE42" s="72"/>
      <c r="AF42" s="72"/>
      <c r="AG42" s="72"/>
      <c r="AH42" s="72"/>
      <c r="AI42" s="72" t="s">
        <v>133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3" t="s">
        <v>254</v>
      </c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>
        <v>0</v>
      </c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6"/>
      <c r="CP42" s="77" t="s">
        <v>254</v>
      </c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9"/>
      <c r="DF42" s="55">
        <v>0</v>
      </c>
    </row>
    <row r="43" spans="2:110" ht="58.5" customHeight="1">
      <c r="B43" s="68" t="s">
        <v>350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70"/>
      <c r="AC43" s="180" t="s">
        <v>158</v>
      </c>
      <c r="AD43" s="111"/>
      <c r="AE43" s="111"/>
      <c r="AF43" s="111"/>
      <c r="AG43" s="111"/>
      <c r="AH43" s="112"/>
      <c r="AI43" s="110" t="s">
        <v>349</v>
      </c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2"/>
      <c r="BD43" s="74">
        <f>BD44</f>
        <v>220000</v>
      </c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6"/>
      <c r="BZ43" s="74">
        <f>BZ44</f>
        <v>53199</v>
      </c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6"/>
      <c r="CP43" s="74">
        <f t="shared" si="0"/>
        <v>166801</v>
      </c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132"/>
      <c r="DF43" s="55">
        <f>DF44</f>
        <v>0</v>
      </c>
    </row>
    <row r="44" spans="2:110" ht="47.25" customHeight="1">
      <c r="B44" s="68" t="s">
        <v>7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70"/>
      <c r="AC44" s="180" t="s">
        <v>158</v>
      </c>
      <c r="AD44" s="111"/>
      <c r="AE44" s="111"/>
      <c r="AF44" s="111"/>
      <c r="AG44" s="111"/>
      <c r="AH44" s="112"/>
      <c r="AI44" s="110" t="s">
        <v>343</v>
      </c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2"/>
      <c r="BD44" s="74">
        <v>220000</v>
      </c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6"/>
      <c r="BZ44" s="74">
        <v>53199</v>
      </c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6"/>
      <c r="CP44" s="74">
        <f t="shared" si="0"/>
        <v>166801</v>
      </c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132"/>
      <c r="DF44" s="55">
        <v>0</v>
      </c>
    </row>
    <row r="45" spans="2:110" ht="36" customHeight="1" hidden="1">
      <c r="B45" s="107" t="s">
        <v>329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9"/>
      <c r="AC45" s="126" t="s">
        <v>158</v>
      </c>
      <c r="AD45" s="127"/>
      <c r="AE45" s="127"/>
      <c r="AF45" s="127"/>
      <c r="AG45" s="127"/>
      <c r="AH45" s="127"/>
      <c r="AI45" s="127" t="s">
        <v>330</v>
      </c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16" t="str">
        <f>BD46</f>
        <v>-</v>
      </c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33" t="str">
        <f>BZ46</f>
        <v>-</v>
      </c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5"/>
      <c r="CP45" s="77" t="e">
        <f t="shared" si="0"/>
        <v>#VALUE!</v>
      </c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9"/>
      <c r="DF45" s="55" t="str">
        <f>DF46</f>
        <v>-</v>
      </c>
    </row>
    <row r="46" spans="2:110" ht="28.5" customHeight="1" hidden="1">
      <c r="B46" s="68" t="s">
        <v>331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71" t="s">
        <v>158</v>
      </c>
      <c r="AD46" s="72"/>
      <c r="AE46" s="72"/>
      <c r="AF46" s="72"/>
      <c r="AG46" s="72"/>
      <c r="AH46" s="72"/>
      <c r="AI46" s="72" t="s">
        <v>332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3" t="str">
        <f>BD47</f>
        <v>-</v>
      </c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81" t="str">
        <f>BZ47</f>
        <v>-</v>
      </c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3"/>
      <c r="CP46" s="77" t="e">
        <f t="shared" si="0"/>
        <v>#VALUE!</v>
      </c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9"/>
      <c r="DF46" s="55" t="str">
        <f>DF47</f>
        <v>-</v>
      </c>
    </row>
    <row r="47" spans="2:110" ht="28.5" customHeight="1" hidden="1">
      <c r="B47" s="68" t="s">
        <v>333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71" t="s">
        <v>158</v>
      </c>
      <c r="AD47" s="72"/>
      <c r="AE47" s="72"/>
      <c r="AF47" s="72"/>
      <c r="AG47" s="72"/>
      <c r="AH47" s="72"/>
      <c r="AI47" s="72" t="s">
        <v>334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3" t="str">
        <f>BD48</f>
        <v>-</v>
      </c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81" t="str">
        <f>BZ48</f>
        <v>-</v>
      </c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3"/>
      <c r="CP47" s="77" t="e">
        <f t="shared" si="0"/>
        <v>#VALUE!</v>
      </c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9"/>
      <c r="DF47" s="55" t="str">
        <f>DF48</f>
        <v>-</v>
      </c>
    </row>
    <row r="48" spans="2:110" ht="20.25" customHeight="1" hidden="1">
      <c r="B48" s="68" t="s">
        <v>335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71" t="s">
        <v>158</v>
      </c>
      <c r="AD48" s="72"/>
      <c r="AE48" s="72"/>
      <c r="AF48" s="72"/>
      <c r="AG48" s="72"/>
      <c r="AH48" s="72"/>
      <c r="AI48" s="72" t="s">
        <v>336</v>
      </c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3" t="s">
        <v>254</v>
      </c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81" t="s">
        <v>254</v>
      </c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3"/>
      <c r="CP48" s="77" t="e">
        <f t="shared" si="0"/>
        <v>#VALUE!</v>
      </c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9"/>
      <c r="DF48" s="55" t="s">
        <v>254</v>
      </c>
    </row>
    <row r="49" spans="2:110" s="21" customFormat="1" ht="23.25" customHeight="1">
      <c r="B49" s="107" t="s">
        <v>318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126" t="s">
        <v>158</v>
      </c>
      <c r="AD49" s="127"/>
      <c r="AE49" s="127"/>
      <c r="AF49" s="127"/>
      <c r="AG49" s="127"/>
      <c r="AH49" s="127"/>
      <c r="AI49" s="127" t="s">
        <v>317</v>
      </c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16">
        <f>BD52</f>
        <v>54600</v>
      </c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04">
        <f>BZ50</f>
        <v>15000</v>
      </c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6"/>
      <c r="CP49" s="77">
        <f t="shared" si="0"/>
        <v>39600</v>
      </c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9"/>
      <c r="DF49" s="54">
        <f>DF52</f>
        <v>0</v>
      </c>
    </row>
    <row r="50" spans="2:110" ht="39" customHeight="1">
      <c r="B50" s="68" t="s">
        <v>566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71" t="s">
        <v>158</v>
      </c>
      <c r="AD50" s="72"/>
      <c r="AE50" s="72"/>
      <c r="AF50" s="72"/>
      <c r="AG50" s="72"/>
      <c r="AH50" s="72"/>
      <c r="AI50" s="72" t="s">
        <v>564</v>
      </c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3" t="s">
        <v>254</v>
      </c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>
        <v>15000</v>
      </c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6"/>
      <c r="CP50" s="77" t="s">
        <v>254</v>
      </c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9"/>
      <c r="DF50" s="55">
        <f>DF51</f>
        <v>0</v>
      </c>
    </row>
    <row r="51" spans="2:110" ht="57.75" customHeight="1">
      <c r="B51" s="68" t="s">
        <v>537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71" t="s">
        <v>158</v>
      </c>
      <c r="AD51" s="72"/>
      <c r="AE51" s="72"/>
      <c r="AF51" s="72"/>
      <c r="AG51" s="72"/>
      <c r="AH51" s="72"/>
      <c r="AI51" s="72" t="s">
        <v>565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3" t="s">
        <v>254</v>
      </c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>
        <v>15000</v>
      </c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6"/>
      <c r="CP51" s="77" t="s">
        <v>254</v>
      </c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9"/>
      <c r="DF51" s="55">
        <f>DF52</f>
        <v>0</v>
      </c>
    </row>
    <row r="52" spans="2:110" ht="39" customHeight="1">
      <c r="B52" s="68" t="s">
        <v>566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71" t="s">
        <v>158</v>
      </c>
      <c r="AD52" s="72"/>
      <c r="AE52" s="72"/>
      <c r="AF52" s="72"/>
      <c r="AG52" s="72"/>
      <c r="AH52" s="72"/>
      <c r="AI52" s="72" t="s">
        <v>536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3">
        <f>BD53</f>
        <v>54600</v>
      </c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 t="s">
        <v>254</v>
      </c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6"/>
      <c r="CP52" s="77">
        <f>BD52</f>
        <v>54600</v>
      </c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9"/>
      <c r="DF52" s="55">
        <f>DF53</f>
        <v>0</v>
      </c>
    </row>
    <row r="53" spans="2:110" ht="61.5" customHeight="1">
      <c r="B53" s="68" t="s">
        <v>537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  <c r="AC53" s="71" t="s">
        <v>158</v>
      </c>
      <c r="AD53" s="72"/>
      <c r="AE53" s="72"/>
      <c r="AF53" s="72"/>
      <c r="AG53" s="72"/>
      <c r="AH53" s="72"/>
      <c r="AI53" s="72" t="s">
        <v>538</v>
      </c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>
        <v>54600</v>
      </c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 t="s">
        <v>254</v>
      </c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6"/>
      <c r="CP53" s="77">
        <f>BD53</f>
        <v>54600</v>
      </c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9"/>
      <c r="DF53" s="55">
        <v>0</v>
      </c>
    </row>
    <row r="54" spans="2:110" s="21" customFormat="1" ht="25.5" customHeight="1" hidden="1">
      <c r="B54" s="107" t="s">
        <v>322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  <c r="AC54" s="126" t="s">
        <v>158</v>
      </c>
      <c r="AD54" s="127"/>
      <c r="AE54" s="127"/>
      <c r="AF54" s="127"/>
      <c r="AG54" s="127"/>
      <c r="AH54" s="127"/>
      <c r="AI54" s="127" t="s">
        <v>323</v>
      </c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16" t="s">
        <v>254</v>
      </c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33">
        <f>BZ55</f>
        <v>0</v>
      </c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5"/>
      <c r="CP54" s="113" t="e">
        <f t="shared" si="0"/>
        <v>#VALUE!</v>
      </c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5"/>
      <c r="DF54" s="54">
        <f>DF55</f>
        <v>0</v>
      </c>
    </row>
    <row r="55" spans="2:110" ht="23.25" customHeight="1" hidden="1">
      <c r="B55" s="68" t="s">
        <v>325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70"/>
      <c r="AC55" s="71" t="s">
        <v>158</v>
      </c>
      <c r="AD55" s="72"/>
      <c r="AE55" s="72"/>
      <c r="AF55" s="72"/>
      <c r="AG55" s="72"/>
      <c r="AH55" s="72"/>
      <c r="AI55" s="72" t="s">
        <v>326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3" t="s">
        <v>254</v>
      </c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81">
        <f>BZ56</f>
        <v>0</v>
      </c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3"/>
      <c r="CP55" s="77" t="e">
        <f t="shared" si="0"/>
        <v>#VALUE!</v>
      </c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9"/>
      <c r="DF55" s="55">
        <f>DF56</f>
        <v>0</v>
      </c>
    </row>
    <row r="56" spans="2:110" ht="20.25" customHeight="1" hidden="1">
      <c r="B56" s="68" t="s">
        <v>327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70"/>
      <c r="AC56" s="71" t="s">
        <v>158</v>
      </c>
      <c r="AD56" s="72"/>
      <c r="AE56" s="72"/>
      <c r="AF56" s="72"/>
      <c r="AG56" s="72"/>
      <c r="AH56" s="72"/>
      <c r="AI56" s="72" t="s">
        <v>321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3" t="s">
        <v>254</v>
      </c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81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77" t="e">
        <f t="shared" si="0"/>
        <v>#VALUE!</v>
      </c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9"/>
      <c r="DF56" s="55"/>
    </row>
    <row r="57" spans="2:110" s="21" customFormat="1" ht="20.25" customHeight="1">
      <c r="B57" s="107" t="s">
        <v>227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9"/>
      <c r="AC57" s="126" t="s">
        <v>158</v>
      </c>
      <c r="AD57" s="127"/>
      <c r="AE57" s="127"/>
      <c r="AF57" s="127"/>
      <c r="AG57" s="127"/>
      <c r="AH57" s="127"/>
      <c r="AI57" s="127" t="s">
        <v>275</v>
      </c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16">
        <f>BD58</f>
        <v>29923400</v>
      </c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04">
        <f>BZ58</f>
        <v>8065651.38</v>
      </c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6"/>
      <c r="CP57" s="113">
        <f t="shared" si="0"/>
        <v>21857748.62</v>
      </c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5"/>
      <c r="DF57" s="54" t="e">
        <f>DF58</f>
        <v>#REF!</v>
      </c>
    </row>
    <row r="58" spans="2:110" ht="47.25" customHeight="1">
      <c r="B58" s="68" t="s">
        <v>302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70"/>
      <c r="AC58" s="71" t="s">
        <v>158</v>
      </c>
      <c r="AD58" s="72"/>
      <c r="AE58" s="72"/>
      <c r="AF58" s="72"/>
      <c r="AG58" s="72"/>
      <c r="AH58" s="72"/>
      <c r="AI58" s="72" t="s">
        <v>276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3">
        <f>BD59+BD62+BD67+BD72</f>
        <v>29923400</v>
      </c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>
        <f>BZ59+BZ62+BZ67</f>
        <v>8065651.38</v>
      </c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6"/>
      <c r="CP58" s="77">
        <f t="shared" si="0"/>
        <v>21857748.62</v>
      </c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9"/>
      <c r="DF58" s="55" t="e">
        <f>DF59+DF62+DF67</f>
        <v>#REF!</v>
      </c>
    </row>
    <row r="59" spans="2:110" ht="35.25" customHeight="1">
      <c r="B59" s="68" t="s">
        <v>342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70"/>
      <c r="AC59" s="71" t="s">
        <v>158</v>
      </c>
      <c r="AD59" s="72"/>
      <c r="AE59" s="72"/>
      <c r="AF59" s="72"/>
      <c r="AG59" s="72"/>
      <c r="AH59" s="72"/>
      <c r="AI59" s="72" t="s">
        <v>407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3">
        <f>BD60</f>
        <v>3848000</v>
      </c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>
        <f>BZ60</f>
        <v>2667800</v>
      </c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6"/>
      <c r="CP59" s="77">
        <f t="shared" si="0"/>
        <v>1180200</v>
      </c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9"/>
      <c r="DF59" s="55">
        <f>DF60</f>
        <v>505100</v>
      </c>
    </row>
    <row r="60" spans="2:110" ht="23.25" customHeight="1">
      <c r="B60" s="68" t="s">
        <v>341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70"/>
      <c r="AC60" s="71" t="s">
        <v>158</v>
      </c>
      <c r="AD60" s="72"/>
      <c r="AE60" s="72"/>
      <c r="AF60" s="72"/>
      <c r="AG60" s="72"/>
      <c r="AH60" s="72"/>
      <c r="AI60" s="72" t="s">
        <v>406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3">
        <f>BD61</f>
        <v>3848000</v>
      </c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>
        <f>BZ61</f>
        <v>2667800</v>
      </c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6"/>
      <c r="CP60" s="77">
        <f t="shared" si="0"/>
        <v>1180200</v>
      </c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9"/>
      <c r="DF60" s="55">
        <f>DF61</f>
        <v>505100</v>
      </c>
    </row>
    <row r="61" spans="2:110" ht="35.25" customHeight="1">
      <c r="B61" s="68" t="s">
        <v>8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70"/>
      <c r="AC61" s="71" t="s">
        <v>158</v>
      </c>
      <c r="AD61" s="72"/>
      <c r="AE61" s="72"/>
      <c r="AF61" s="72"/>
      <c r="AG61" s="72"/>
      <c r="AH61" s="72"/>
      <c r="AI61" s="72" t="s">
        <v>405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3">
        <v>3848000</v>
      </c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>
        <v>2667800</v>
      </c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6"/>
      <c r="CP61" s="77">
        <f t="shared" si="0"/>
        <v>1180200</v>
      </c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9"/>
      <c r="DF61" s="55">
        <v>505100</v>
      </c>
    </row>
    <row r="62" spans="2:110" ht="25.5" customHeight="1">
      <c r="B62" s="68" t="s">
        <v>482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70"/>
      <c r="AC62" s="71" t="s">
        <v>158</v>
      </c>
      <c r="AD62" s="72"/>
      <c r="AE62" s="72"/>
      <c r="AF62" s="72"/>
      <c r="AG62" s="72"/>
      <c r="AH62" s="72"/>
      <c r="AI62" s="72" t="s">
        <v>408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3">
        <f>BD63+BD65</f>
        <v>189700</v>
      </c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>
        <f>BZ63+BZ65</f>
        <v>94950</v>
      </c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6"/>
      <c r="CP62" s="77">
        <f t="shared" si="0"/>
        <v>94750</v>
      </c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9"/>
      <c r="DF62" s="55" t="e">
        <f>DF65+#REF!</f>
        <v>#REF!</v>
      </c>
    </row>
    <row r="63" spans="2:110" ht="45" customHeight="1">
      <c r="B63" s="68" t="s">
        <v>229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70"/>
      <c r="AC63" s="71" t="s">
        <v>158</v>
      </c>
      <c r="AD63" s="72"/>
      <c r="AE63" s="72"/>
      <c r="AF63" s="72"/>
      <c r="AG63" s="72"/>
      <c r="AH63" s="72"/>
      <c r="AI63" s="72" t="s">
        <v>509</v>
      </c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3">
        <v>200</v>
      </c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>
        <v>200</v>
      </c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6"/>
      <c r="CP63" s="77">
        <f>BD63-BZ63</f>
        <v>0</v>
      </c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9"/>
      <c r="DF63" s="55">
        <f>DF65</f>
        <v>0</v>
      </c>
    </row>
    <row r="64" spans="2:110" ht="47.25" customHeight="1">
      <c r="B64" s="68" t="s">
        <v>10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70"/>
      <c r="AC64" s="71" t="s">
        <v>158</v>
      </c>
      <c r="AD64" s="72"/>
      <c r="AE64" s="72"/>
      <c r="AF64" s="72"/>
      <c r="AG64" s="72"/>
      <c r="AH64" s="72"/>
      <c r="AI64" s="72" t="s">
        <v>510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3">
        <v>200</v>
      </c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>
        <v>200</v>
      </c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6"/>
      <c r="CP64" s="77">
        <f>BD64-BZ64</f>
        <v>0</v>
      </c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9"/>
      <c r="DF64" s="55"/>
    </row>
    <row r="65" spans="2:110" ht="57.75" customHeight="1">
      <c r="B65" s="68" t="s">
        <v>228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70"/>
      <c r="AC65" s="71" t="s">
        <v>158</v>
      </c>
      <c r="AD65" s="72"/>
      <c r="AE65" s="72"/>
      <c r="AF65" s="72"/>
      <c r="AG65" s="72"/>
      <c r="AH65" s="72"/>
      <c r="AI65" s="72" t="s">
        <v>409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3">
        <f>BD66</f>
        <v>189500</v>
      </c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4">
        <f>BZ66</f>
        <v>94750</v>
      </c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6"/>
      <c r="CP65" s="77">
        <f t="shared" si="0"/>
        <v>94750</v>
      </c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9"/>
      <c r="DF65" s="55">
        <f>DF66</f>
        <v>0</v>
      </c>
    </row>
    <row r="66" spans="2:110" ht="55.5" customHeight="1">
      <c r="B66" s="68" t="s">
        <v>9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70"/>
      <c r="AC66" s="71" t="s">
        <v>158</v>
      </c>
      <c r="AD66" s="72"/>
      <c r="AE66" s="72"/>
      <c r="AF66" s="72"/>
      <c r="AG66" s="72"/>
      <c r="AH66" s="72"/>
      <c r="AI66" s="72" t="s">
        <v>410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3">
        <v>189500</v>
      </c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>
        <v>94750</v>
      </c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6"/>
      <c r="CP66" s="77">
        <f t="shared" si="0"/>
        <v>94750</v>
      </c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9"/>
      <c r="DF66" s="55"/>
    </row>
    <row r="67" spans="2:110" ht="18.75" customHeight="1">
      <c r="B67" s="68" t="s">
        <v>230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70"/>
      <c r="AC67" s="71" t="s">
        <v>158</v>
      </c>
      <c r="AD67" s="72"/>
      <c r="AE67" s="72"/>
      <c r="AF67" s="72"/>
      <c r="AG67" s="72"/>
      <c r="AH67" s="72"/>
      <c r="AI67" s="72" t="s">
        <v>411</v>
      </c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3">
        <f>BD68+BD70</f>
        <v>25885700</v>
      </c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>
        <f>BZ68+BZ70</f>
        <v>5302901.38</v>
      </c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6"/>
      <c r="CP67" s="77">
        <f t="shared" si="0"/>
        <v>20582798.62</v>
      </c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9"/>
      <c r="DF67" s="55">
        <f>DF68+DF71</f>
        <v>2057</v>
      </c>
    </row>
    <row r="68" spans="2:110" ht="45.75" customHeight="1">
      <c r="B68" s="68" t="s">
        <v>412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70"/>
      <c r="AC68" s="71" t="s">
        <v>158</v>
      </c>
      <c r="AD68" s="72"/>
      <c r="AE68" s="72"/>
      <c r="AF68" s="72"/>
      <c r="AG68" s="72"/>
      <c r="AH68" s="72"/>
      <c r="AI68" s="72" t="s">
        <v>414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3">
        <v>721600</v>
      </c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>
        <f>BZ69</f>
        <v>146961.88</v>
      </c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6"/>
      <c r="CP68" s="77">
        <f t="shared" si="0"/>
        <v>574638.12</v>
      </c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9"/>
      <c r="DF68" s="55">
        <f>DF69</f>
        <v>2057</v>
      </c>
    </row>
    <row r="69" spans="2:110" ht="48" customHeight="1" thickBot="1">
      <c r="B69" s="128" t="s">
        <v>413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30"/>
      <c r="AC69" s="124" t="s">
        <v>158</v>
      </c>
      <c r="AD69" s="125"/>
      <c r="AE69" s="125"/>
      <c r="AF69" s="125"/>
      <c r="AG69" s="125"/>
      <c r="AH69" s="125"/>
      <c r="AI69" s="125" t="s">
        <v>415</v>
      </c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31">
        <v>721600</v>
      </c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21">
        <v>146961.88</v>
      </c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3"/>
      <c r="CP69" s="97">
        <f t="shared" si="0"/>
        <v>574638.12</v>
      </c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2"/>
      <c r="DF69" s="55">
        <v>2057</v>
      </c>
    </row>
    <row r="70" spans="2:110" ht="35.25" customHeight="1">
      <c r="B70" s="103" t="s">
        <v>443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6"/>
      <c r="AC70" s="87" t="s">
        <v>158</v>
      </c>
      <c r="AD70" s="88"/>
      <c r="AE70" s="88"/>
      <c r="AF70" s="88"/>
      <c r="AG70" s="88"/>
      <c r="AH70" s="88"/>
      <c r="AI70" s="88" t="s">
        <v>445</v>
      </c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77">
        <f>BD71</f>
        <v>25164100</v>
      </c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118">
        <f>BZ71</f>
        <v>5155939.5</v>
      </c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20"/>
      <c r="CP70" s="77">
        <f t="shared" si="0"/>
        <v>20008160.5</v>
      </c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9"/>
      <c r="DF70" s="55">
        <f>DF71</f>
        <v>0</v>
      </c>
    </row>
    <row r="71" spans="2:110" ht="35.25" customHeight="1" thickBot="1">
      <c r="B71" s="92" t="s">
        <v>444</v>
      </c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4"/>
      <c r="AC71" s="95" t="s">
        <v>158</v>
      </c>
      <c r="AD71" s="96"/>
      <c r="AE71" s="96"/>
      <c r="AF71" s="96"/>
      <c r="AG71" s="96"/>
      <c r="AH71" s="96"/>
      <c r="AI71" s="96" t="s">
        <v>451</v>
      </c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7">
        <v>25164100</v>
      </c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8">
        <v>5155939.5</v>
      </c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100"/>
      <c r="CP71" s="97">
        <f t="shared" si="0"/>
        <v>20008160.5</v>
      </c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2"/>
      <c r="DF71" s="55"/>
    </row>
    <row r="72" spans="2:110" ht="35.25" customHeight="1" hidden="1">
      <c r="B72" s="84" t="s">
        <v>425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6"/>
      <c r="AC72" s="87" t="s">
        <v>158</v>
      </c>
      <c r="AD72" s="88"/>
      <c r="AE72" s="88"/>
      <c r="AF72" s="88"/>
      <c r="AG72" s="88"/>
      <c r="AH72" s="88"/>
      <c r="AI72" s="88" t="s">
        <v>426</v>
      </c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118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20"/>
      <c r="CP72" s="77" t="s">
        <v>254</v>
      </c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117"/>
      <c r="DF72" s="50"/>
    </row>
    <row r="73" spans="2:121" ht="33" customHeight="1" hidden="1">
      <c r="B73" s="80" t="s">
        <v>425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70"/>
      <c r="AC73" s="71" t="s">
        <v>158</v>
      </c>
      <c r="AD73" s="72"/>
      <c r="AE73" s="72"/>
      <c r="AF73" s="72"/>
      <c r="AG73" s="72"/>
      <c r="AH73" s="72"/>
      <c r="AI73" s="72" t="s">
        <v>427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6"/>
      <c r="CP73" s="77" t="s">
        <v>254</v>
      </c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117"/>
      <c r="DF73" s="50"/>
      <c r="DO73" s="45">
        <v>7488.51</v>
      </c>
      <c r="DP73" s="44"/>
      <c r="DQ73" s="44"/>
    </row>
    <row r="74" spans="2:109" ht="126.75" customHeight="1" hidden="1">
      <c r="B74" s="84" t="s">
        <v>454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6"/>
      <c r="AC74" s="87" t="s">
        <v>158</v>
      </c>
      <c r="AD74" s="88"/>
      <c r="AE74" s="88"/>
      <c r="AF74" s="88"/>
      <c r="AG74" s="88"/>
      <c r="AH74" s="88"/>
      <c r="AI74" s="88" t="s">
        <v>452</v>
      </c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77">
        <v>0</v>
      </c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89">
        <v>0</v>
      </c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1"/>
      <c r="CP74" s="77">
        <v>0</v>
      </c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9"/>
    </row>
    <row r="75" spans="2:121" ht="129" customHeight="1" hidden="1">
      <c r="B75" s="80" t="s">
        <v>454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70"/>
      <c r="AC75" s="71" t="s">
        <v>158</v>
      </c>
      <c r="AD75" s="72"/>
      <c r="AE75" s="72"/>
      <c r="AF75" s="72"/>
      <c r="AG75" s="72"/>
      <c r="AH75" s="72"/>
      <c r="AI75" s="72" t="s">
        <v>453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3">
        <v>0</v>
      </c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81">
        <v>0</v>
      </c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3"/>
      <c r="CP75" s="77">
        <v>0</v>
      </c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9"/>
      <c r="DO75" s="45">
        <v>7488.51</v>
      </c>
      <c r="DP75" s="44"/>
      <c r="DQ75" s="44"/>
    </row>
    <row r="76" spans="78:93" ht="12"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</row>
  </sheetData>
  <sheetProtection/>
  <mergeCells count="407">
    <mergeCell ref="CP63:DE63"/>
    <mergeCell ref="B64:AB64"/>
    <mergeCell ref="AC64:AH64"/>
    <mergeCell ref="AI64:BC64"/>
    <mergeCell ref="BD64:BY64"/>
    <mergeCell ref="BZ64:CO64"/>
    <mergeCell ref="CP64:DE64"/>
    <mergeCell ref="B63:AB63"/>
    <mergeCell ref="AC63:AH63"/>
    <mergeCell ref="AI63:BC63"/>
    <mergeCell ref="BD63:BY63"/>
    <mergeCell ref="BZ63:CO63"/>
    <mergeCell ref="B60:AB60"/>
    <mergeCell ref="AC60:AH60"/>
    <mergeCell ref="AI60:BC60"/>
    <mergeCell ref="BD62:BY62"/>
    <mergeCell ref="BD60:BY60"/>
    <mergeCell ref="BD61:BY61"/>
    <mergeCell ref="AI62:BC62"/>
    <mergeCell ref="AC62:AH62"/>
    <mergeCell ref="DF11:DF12"/>
    <mergeCell ref="CP53:DE53"/>
    <mergeCell ref="AI55:BC55"/>
    <mergeCell ref="BZ59:CO59"/>
    <mergeCell ref="BD59:BY59"/>
    <mergeCell ref="AI49:BC49"/>
    <mergeCell ref="BD54:BY54"/>
    <mergeCell ref="BD49:BY49"/>
    <mergeCell ref="BZ49:CO49"/>
    <mergeCell ref="BZ54:CO54"/>
    <mergeCell ref="CP52:DE52"/>
    <mergeCell ref="B53:AB53"/>
    <mergeCell ref="AC53:AH53"/>
    <mergeCell ref="AI53:BC53"/>
    <mergeCell ref="BD53:BY53"/>
    <mergeCell ref="BD57:BY57"/>
    <mergeCell ref="B55:AB55"/>
    <mergeCell ref="B56:AB56"/>
    <mergeCell ref="AC55:AH55"/>
    <mergeCell ref="BZ53:CO53"/>
    <mergeCell ref="BD58:BY58"/>
    <mergeCell ref="AI58:BC58"/>
    <mergeCell ref="AC52:AH52"/>
    <mergeCell ref="AI52:BC52"/>
    <mergeCell ref="BZ57:CO57"/>
    <mergeCell ref="BD55:BY55"/>
    <mergeCell ref="BZ55:CO55"/>
    <mergeCell ref="BD56:BY56"/>
    <mergeCell ref="BZ56:CO56"/>
    <mergeCell ref="AC54:AH54"/>
    <mergeCell ref="AI30:BC30"/>
    <mergeCell ref="AI34:BC34"/>
    <mergeCell ref="AC43:AH43"/>
    <mergeCell ref="AI48:BC48"/>
    <mergeCell ref="AI29:BC29"/>
    <mergeCell ref="AI28:BC28"/>
    <mergeCell ref="AC36:AH36"/>
    <mergeCell ref="AI31:BC31"/>
    <mergeCell ref="AC30:AH30"/>
    <mergeCell ref="AI32:BC32"/>
    <mergeCell ref="BD45:BY45"/>
    <mergeCell ref="AI46:BC46"/>
    <mergeCell ref="AI38:BC38"/>
    <mergeCell ref="AI37:BC37"/>
    <mergeCell ref="BD40:BY40"/>
    <mergeCell ref="BD46:BY46"/>
    <mergeCell ref="BD37:BY37"/>
    <mergeCell ref="BD48:BY48"/>
    <mergeCell ref="AI45:BC45"/>
    <mergeCell ref="AI43:BC43"/>
    <mergeCell ref="AI39:BC39"/>
    <mergeCell ref="B35:AB35"/>
    <mergeCell ref="AC32:AH32"/>
    <mergeCell ref="AI35:BC35"/>
    <mergeCell ref="B38:AB38"/>
    <mergeCell ref="B37:AB37"/>
    <mergeCell ref="AC48:AH48"/>
    <mergeCell ref="AC31:AH31"/>
    <mergeCell ref="AC33:AH33"/>
    <mergeCell ref="BZ47:CO47"/>
    <mergeCell ref="BD43:BY43"/>
    <mergeCell ref="BD47:BY47"/>
    <mergeCell ref="BD44:BY44"/>
    <mergeCell ref="BZ44:CO44"/>
    <mergeCell ref="AC37:AH37"/>
    <mergeCell ref="AC38:AH38"/>
    <mergeCell ref="BD41:BY41"/>
    <mergeCell ref="AC26:AH26"/>
    <mergeCell ref="AC27:AH27"/>
    <mergeCell ref="B23:AB23"/>
    <mergeCell ref="B30:AB30"/>
    <mergeCell ref="B33:AB33"/>
    <mergeCell ref="AC25:AH25"/>
    <mergeCell ref="B32:AB32"/>
    <mergeCell ref="AC29:AH29"/>
    <mergeCell ref="B29:AB29"/>
    <mergeCell ref="AC28:AH28"/>
    <mergeCell ref="B73:AB73"/>
    <mergeCell ref="B15:AB15"/>
    <mergeCell ref="AC15:AH15"/>
    <mergeCell ref="B72:AB72"/>
    <mergeCell ref="B66:AB66"/>
    <mergeCell ref="B65:AB65"/>
    <mergeCell ref="B31:AB31"/>
    <mergeCell ref="AC23:AH23"/>
    <mergeCell ref="AC49:AH49"/>
    <mergeCell ref="AC22:AH22"/>
    <mergeCell ref="CP2:DE2"/>
    <mergeCell ref="BB4:BE4"/>
    <mergeCell ref="BF4:BH4"/>
    <mergeCell ref="B2:CN2"/>
    <mergeCell ref="CP3:DE3"/>
    <mergeCell ref="AL4:BA4"/>
    <mergeCell ref="CP4:DE4"/>
    <mergeCell ref="AC24:AH24"/>
    <mergeCell ref="B28:AB28"/>
    <mergeCell ref="B22:AB22"/>
    <mergeCell ref="B67:AB67"/>
    <mergeCell ref="B39:AB39"/>
    <mergeCell ref="B58:AB58"/>
    <mergeCell ref="B49:AB49"/>
    <mergeCell ref="B62:AB62"/>
    <mergeCell ref="B52:AB52"/>
    <mergeCell ref="B48:AB48"/>
    <mergeCell ref="B25:AB25"/>
    <mergeCell ref="B27:AB27"/>
    <mergeCell ref="B26:AB26"/>
    <mergeCell ref="B21:AB21"/>
    <mergeCell ref="B20:AB20"/>
    <mergeCell ref="B24:AB24"/>
    <mergeCell ref="B47:AB47"/>
    <mergeCell ref="B16:AB16"/>
    <mergeCell ref="B18:AB18"/>
    <mergeCell ref="B17:AB17"/>
    <mergeCell ref="AC45:AH45"/>
    <mergeCell ref="B61:AB61"/>
    <mergeCell ref="B57:AB57"/>
    <mergeCell ref="B59:AB59"/>
    <mergeCell ref="AC44:AH44"/>
    <mergeCell ref="AC39:AH39"/>
    <mergeCell ref="B54:AB54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3:DE23"/>
    <mergeCell ref="CP20:DE20"/>
    <mergeCell ref="AC18:AH18"/>
    <mergeCell ref="AC16:AH16"/>
    <mergeCell ref="AI16:BC16"/>
    <mergeCell ref="AC17:AH17"/>
    <mergeCell ref="AC21:AH21"/>
    <mergeCell ref="AC20:AH20"/>
    <mergeCell ref="BZ22:CO22"/>
    <mergeCell ref="BD17:BY17"/>
    <mergeCell ref="AI20:BC20"/>
    <mergeCell ref="CP17:DE17"/>
    <mergeCell ref="BZ12:CO12"/>
    <mergeCell ref="BD20:BY20"/>
    <mergeCell ref="CP13:DE13"/>
    <mergeCell ref="BD13:BY13"/>
    <mergeCell ref="BD14:BY14"/>
    <mergeCell ref="BZ14:CO14"/>
    <mergeCell ref="BZ16:CO16"/>
    <mergeCell ref="BZ20:CO20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3:CO23"/>
    <mergeCell ref="CP27:DE27"/>
    <mergeCell ref="CP21:DE21"/>
    <mergeCell ref="BZ13:CO13"/>
    <mergeCell ref="BZ21:CO21"/>
    <mergeCell ref="BZ17:CO17"/>
    <mergeCell ref="BZ15:CO15"/>
    <mergeCell ref="BZ18:CO18"/>
    <mergeCell ref="BZ26:CO26"/>
    <mergeCell ref="BD25:BY25"/>
    <mergeCell ref="BD28:BY28"/>
    <mergeCell ref="BZ24:CO24"/>
    <mergeCell ref="CP30:DE30"/>
    <mergeCell ref="BD31:BY31"/>
    <mergeCell ref="BZ25:CO25"/>
    <mergeCell ref="BZ27:CO27"/>
    <mergeCell ref="BD27:BY27"/>
    <mergeCell ref="BD30:BY30"/>
    <mergeCell ref="CP43:DE43"/>
    <mergeCell ref="CP45:DE45"/>
    <mergeCell ref="BZ48:CO48"/>
    <mergeCell ref="CP48:DE48"/>
    <mergeCell ref="CP46:DE46"/>
    <mergeCell ref="CP47:DE47"/>
    <mergeCell ref="BZ45:CO45"/>
    <mergeCell ref="CP44:DE44"/>
    <mergeCell ref="BZ43:CO43"/>
    <mergeCell ref="BZ46:CO46"/>
    <mergeCell ref="CP42:DE42"/>
    <mergeCell ref="B19:AB19"/>
    <mergeCell ref="AC19:AH19"/>
    <mergeCell ref="AI19:BC19"/>
    <mergeCell ref="BD19:BY19"/>
    <mergeCell ref="BZ19:CO19"/>
    <mergeCell ref="CP19:DE19"/>
    <mergeCell ref="CP24:DE24"/>
    <mergeCell ref="BD32:BY32"/>
    <mergeCell ref="CP25:DE25"/>
    <mergeCell ref="CP56:DE56"/>
    <mergeCell ref="B42:AB42"/>
    <mergeCell ref="AC42:AH42"/>
    <mergeCell ref="AI42:BC42"/>
    <mergeCell ref="BD42:BY42"/>
    <mergeCell ref="BZ42:CO42"/>
    <mergeCell ref="BD52:BY52"/>
    <mergeCell ref="AI54:BC54"/>
    <mergeCell ref="CP49:DE49"/>
    <mergeCell ref="B44:AB44"/>
    <mergeCell ref="BZ58:CO58"/>
    <mergeCell ref="CP57:DE57"/>
    <mergeCell ref="BZ52:CO52"/>
    <mergeCell ref="CP58:DE58"/>
    <mergeCell ref="B69:AB69"/>
    <mergeCell ref="AI69:BC69"/>
    <mergeCell ref="BD69:BY69"/>
    <mergeCell ref="CP54:DE54"/>
    <mergeCell ref="CP55:DE55"/>
    <mergeCell ref="BD66:BY66"/>
    <mergeCell ref="CP59:DE59"/>
    <mergeCell ref="BZ60:CO60"/>
    <mergeCell ref="CP60:DE60"/>
    <mergeCell ref="CP61:DE61"/>
    <mergeCell ref="BZ62:CO62"/>
    <mergeCell ref="CP62:DE62"/>
    <mergeCell ref="BZ61:CO61"/>
    <mergeCell ref="AC56:AH56"/>
    <mergeCell ref="AC59:AH59"/>
    <mergeCell ref="AI59:BC59"/>
    <mergeCell ref="AC61:AH61"/>
    <mergeCell ref="AI61:BC61"/>
    <mergeCell ref="AI56:BC56"/>
    <mergeCell ref="AC58:AH58"/>
    <mergeCell ref="AC57:AH57"/>
    <mergeCell ref="AI57:BC57"/>
    <mergeCell ref="CP65:DE65"/>
    <mergeCell ref="AI66:BC66"/>
    <mergeCell ref="AC66:AH66"/>
    <mergeCell ref="CP66:DE66"/>
    <mergeCell ref="BZ66:CO66"/>
    <mergeCell ref="BZ65:CO65"/>
    <mergeCell ref="BD65:BY65"/>
    <mergeCell ref="AI65:BC65"/>
    <mergeCell ref="AC65:AH65"/>
    <mergeCell ref="AC67:AH67"/>
    <mergeCell ref="AI67:BC67"/>
    <mergeCell ref="AC72:AH72"/>
    <mergeCell ref="AI72:BC72"/>
    <mergeCell ref="BD72:BY72"/>
    <mergeCell ref="BD67:BY67"/>
    <mergeCell ref="AC69:AH69"/>
    <mergeCell ref="AC68:AH68"/>
    <mergeCell ref="AI68:BC68"/>
    <mergeCell ref="BD68:BY68"/>
    <mergeCell ref="BZ67:CO67"/>
    <mergeCell ref="CP67:DE67"/>
    <mergeCell ref="BZ73:CO73"/>
    <mergeCell ref="CP72:DE72"/>
    <mergeCell ref="BZ72:CO72"/>
    <mergeCell ref="BZ69:CO69"/>
    <mergeCell ref="CP69:DE69"/>
    <mergeCell ref="BZ70:CO70"/>
    <mergeCell ref="CP70:DE70"/>
    <mergeCell ref="BZ68:CO68"/>
    <mergeCell ref="CP68:DE68"/>
    <mergeCell ref="CP73:DE73"/>
    <mergeCell ref="BD73:BY73"/>
    <mergeCell ref="AC73:AH73"/>
    <mergeCell ref="AI73:BC73"/>
    <mergeCell ref="BD22:BY22"/>
    <mergeCell ref="BD24:BY24"/>
    <mergeCell ref="AI22:BC22"/>
    <mergeCell ref="BD23:BY23"/>
    <mergeCell ref="BD34:BY34"/>
    <mergeCell ref="BD26:BY26"/>
    <mergeCell ref="AI25:BC25"/>
    <mergeCell ref="AI26:BC26"/>
    <mergeCell ref="AI23:BC23"/>
    <mergeCell ref="BD29:BY29"/>
    <mergeCell ref="AI24:BC24"/>
    <mergeCell ref="BD21:BY21"/>
    <mergeCell ref="AI33:BC33"/>
    <mergeCell ref="CP26:DE26"/>
    <mergeCell ref="AI27:BC27"/>
    <mergeCell ref="BZ29:CO29"/>
    <mergeCell ref="CP29:DE29"/>
    <mergeCell ref="CP33:DE33"/>
    <mergeCell ref="BZ32:CO32"/>
    <mergeCell ref="AI21:BC21"/>
    <mergeCell ref="CP28:DE28"/>
    <mergeCell ref="CP41:DE41"/>
    <mergeCell ref="CP32:DE32"/>
    <mergeCell ref="CP35:DE35"/>
    <mergeCell ref="CP37:DE37"/>
    <mergeCell ref="CP22:DE22"/>
    <mergeCell ref="BZ31:CO31"/>
    <mergeCell ref="BZ28:CO28"/>
    <mergeCell ref="CP31:DE31"/>
    <mergeCell ref="CP34:DE34"/>
    <mergeCell ref="BZ33:CO33"/>
    <mergeCell ref="BZ41:CO41"/>
    <mergeCell ref="B34:AB34"/>
    <mergeCell ref="AC34:AH34"/>
    <mergeCell ref="AC35:AH35"/>
    <mergeCell ref="BD35:BY35"/>
    <mergeCell ref="BZ38:CO38"/>
    <mergeCell ref="BD38:BY38"/>
    <mergeCell ref="B36:AB36"/>
    <mergeCell ref="AI36:BC36"/>
    <mergeCell ref="BD39:BY39"/>
    <mergeCell ref="BZ30:CO30"/>
    <mergeCell ref="CP36:DE36"/>
    <mergeCell ref="BZ35:CO35"/>
    <mergeCell ref="BD36:BY36"/>
    <mergeCell ref="BZ36:CO36"/>
    <mergeCell ref="BZ34:CO34"/>
    <mergeCell ref="BD33:BY33"/>
    <mergeCell ref="B40:AB40"/>
    <mergeCell ref="B45:AB45"/>
    <mergeCell ref="B41:AB41"/>
    <mergeCell ref="AC41:AH41"/>
    <mergeCell ref="AI41:BC41"/>
    <mergeCell ref="AC40:AH40"/>
    <mergeCell ref="AI44:BC44"/>
    <mergeCell ref="AI40:BC40"/>
    <mergeCell ref="CP39:DE39"/>
    <mergeCell ref="BZ37:CO37"/>
    <mergeCell ref="BZ39:CO39"/>
    <mergeCell ref="CP38:DE38"/>
    <mergeCell ref="CP40:DE40"/>
    <mergeCell ref="BZ40:CO40"/>
    <mergeCell ref="B70:AB70"/>
    <mergeCell ref="AC70:AH70"/>
    <mergeCell ref="AI70:BC70"/>
    <mergeCell ref="BD70:BY70"/>
    <mergeCell ref="AI47:BC47"/>
    <mergeCell ref="B43:AB43"/>
    <mergeCell ref="B46:AB46"/>
    <mergeCell ref="AC47:AH47"/>
    <mergeCell ref="AC46:AH46"/>
    <mergeCell ref="B68:AB68"/>
    <mergeCell ref="B71:AB71"/>
    <mergeCell ref="AC71:AH71"/>
    <mergeCell ref="AI71:BC71"/>
    <mergeCell ref="BD71:BY71"/>
    <mergeCell ref="BZ71:CO71"/>
    <mergeCell ref="CP71:DE71"/>
    <mergeCell ref="B74:AB74"/>
    <mergeCell ref="AC74:AH74"/>
    <mergeCell ref="AI74:BC74"/>
    <mergeCell ref="BD74:BY74"/>
    <mergeCell ref="BZ74:CO74"/>
    <mergeCell ref="CP74:DE74"/>
    <mergeCell ref="B75:AB75"/>
    <mergeCell ref="AC75:AH75"/>
    <mergeCell ref="AI75:BC75"/>
    <mergeCell ref="BD75:BY75"/>
    <mergeCell ref="BZ75:CO75"/>
    <mergeCell ref="CP75:DE75"/>
    <mergeCell ref="B50:AB50"/>
    <mergeCell ref="AC50:AH50"/>
    <mergeCell ref="AI50:BC50"/>
    <mergeCell ref="BD50:BY50"/>
    <mergeCell ref="BZ50:CO50"/>
    <mergeCell ref="CP50:DE50"/>
    <mergeCell ref="B51:AB51"/>
    <mergeCell ref="AC51:AH51"/>
    <mergeCell ref="AI51:BC51"/>
    <mergeCell ref="BD51:BY51"/>
    <mergeCell ref="BZ51:CO51"/>
    <mergeCell ref="CP51:DE51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290"/>
  <sheetViews>
    <sheetView tabSelected="1" zoomScaleSheetLayoutView="100" workbookViewId="0" topLeftCell="A81">
      <selection activeCell="EN266" sqref="EN266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7.00390625" style="15" bestFit="1" customWidth="1"/>
    <col min="60" max="62" width="0.875" style="15" customWidth="1"/>
    <col min="63" max="63" width="6.00390625" style="15" customWidth="1"/>
    <col min="64" max="64" width="0.12890625" style="15" customWidth="1"/>
    <col min="65" max="65" width="0.875" style="15" customWidth="1"/>
    <col min="66" max="71" width="0.875" style="15" hidden="1" customWidth="1"/>
    <col min="72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4.125" style="15" customWidth="1"/>
    <col min="105" max="105" width="0.12890625" style="15" hidden="1" customWidth="1"/>
    <col min="106" max="106" width="2.25390625" style="15" customWidth="1"/>
    <col min="107" max="107" width="0.74609375" style="15" hidden="1" customWidth="1"/>
    <col min="108" max="108" width="0.12890625" style="15" customWidth="1"/>
    <col min="109" max="109" width="1.75390625" style="15" hidden="1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22" width="0.875" style="15" customWidth="1"/>
    <col min="123" max="123" width="2.00390625" style="15" bestFit="1" customWidth="1"/>
    <col min="124" max="131" width="0.875" style="15" customWidth="1"/>
    <col min="132" max="132" width="2.00390625" style="15" bestFit="1" customWidth="1"/>
    <col min="133" max="16384" width="0.875" style="15" customWidth="1"/>
  </cols>
  <sheetData>
    <row r="1" spans="92:109" ht="19.5" customHeight="1">
      <c r="CN1" s="15" t="s">
        <v>186</v>
      </c>
      <c r="DE1" s="16" t="s">
        <v>186</v>
      </c>
    </row>
    <row r="2" spans="2:109" s="17" customFormat="1" ht="22.5" customHeight="1">
      <c r="B2" s="250" t="s">
        <v>187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</row>
    <row r="3" spans="2:109" ht="34.5" customHeight="1">
      <c r="B3" s="247" t="s">
        <v>153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9"/>
      <c r="AC3" s="247" t="s">
        <v>154</v>
      </c>
      <c r="AD3" s="248"/>
      <c r="AE3" s="248"/>
      <c r="AF3" s="248"/>
      <c r="AG3" s="248"/>
      <c r="AH3" s="249"/>
      <c r="AI3" s="247" t="s">
        <v>200</v>
      </c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9"/>
      <c r="BD3" s="246" t="s">
        <v>195</v>
      </c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 t="s">
        <v>155</v>
      </c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 t="s">
        <v>156</v>
      </c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</row>
    <row r="4" spans="2:109" s="18" customFormat="1" ht="12" customHeight="1" thickBot="1">
      <c r="B4" s="258">
        <v>1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60"/>
      <c r="AC4" s="228">
        <v>2</v>
      </c>
      <c r="AD4" s="229"/>
      <c r="AE4" s="229"/>
      <c r="AF4" s="229"/>
      <c r="AG4" s="229"/>
      <c r="AH4" s="230"/>
      <c r="AI4" s="228">
        <v>3</v>
      </c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30"/>
      <c r="BD4" s="146">
        <v>4</v>
      </c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>
        <v>5</v>
      </c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>
        <v>6</v>
      </c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</row>
    <row r="5" spans="2:150" s="21" customFormat="1" ht="21" customHeight="1" thickBot="1">
      <c r="B5" s="19" t="s">
        <v>188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237" t="s">
        <v>167</v>
      </c>
      <c r="AD5" s="232"/>
      <c r="AE5" s="232"/>
      <c r="AF5" s="232"/>
      <c r="AG5" s="232"/>
      <c r="AH5" s="233"/>
      <c r="AI5" s="231" t="s">
        <v>159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3"/>
      <c r="BD5" s="147">
        <f>BD6</f>
        <v>34135000</v>
      </c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>
        <f>BZ6</f>
        <v>8857499.690000001</v>
      </c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39">
        <f>BD5-BZ5</f>
        <v>25277500.31</v>
      </c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1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238" t="s">
        <v>219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40"/>
      <c r="AC6" s="237"/>
      <c r="AD6" s="241"/>
      <c r="AE6" s="241"/>
      <c r="AF6" s="241"/>
      <c r="AG6" s="241"/>
      <c r="AH6" s="242"/>
      <c r="AI6" s="234" t="s">
        <v>12</v>
      </c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6"/>
      <c r="BD6" s="139">
        <f>BD8+BD120+BD133+BD158+BD180+BD222+BD231+BD246+BD269</f>
        <v>34135000</v>
      </c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1"/>
      <c r="BZ6" s="139">
        <f>BZ8+BZ120+BZ133+BZ158+BZ180+BZ222+BZ231+BZ246+BZ269+BZ265</f>
        <v>8857499.690000001</v>
      </c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1"/>
      <c r="CP6" s="139">
        <f aca="true" t="shared" si="0" ref="CP6:CP69">BD6-BZ6</f>
        <v>25277500.31</v>
      </c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251" t="s">
        <v>157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3"/>
      <c r="AC7" s="205"/>
      <c r="AD7" s="206"/>
      <c r="AE7" s="206"/>
      <c r="AF7" s="206"/>
      <c r="AG7" s="206"/>
      <c r="AH7" s="207"/>
      <c r="AI7" s="22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7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50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2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243" t="s">
        <v>231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5"/>
      <c r="AC8" s="257" t="s">
        <v>167</v>
      </c>
      <c r="AD8" s="255"/>
      <c r="AE8" s="255"/>
      <c r="AF8" s="255"/>
      <c r="AG8" s="255"/>
      <c r="AH8" s="256"/>
      <c r="AI8" s="254" t="s">
        <v>13</v>
      </c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6"/>
      <c r="BD8" s="113">
        <f>BD22+BD68+BD76</f>
        <v>4435800</v>
      </c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>
        <f>BZ22+BZ68+BZ76</f>
        <v>2114554.77</v>
      </c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42">
        <f t="shared" si="0"/>
        <v>2321245.23</v>
      </c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4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80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70"/>
      <c r="AC9" s="180"/>
      <c r="AD9" s="111"/>
      <c r="AE9" s="111"/>
      <c r="AF9" s="111"/>
      <c r="AG9" s="111"/>
      <c r="AH9" s="112"/>
      <c r="AI9" s="110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2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118">
        <f t="shared" si="0"/>
        <v>0</v>
      </c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20"/>
    </row>
    <row r="10" spans="2:109" ht="15" customHeight="1" hidden="1">
      <c r="B10" s="80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70"/>
      <c r="AC10" s="180"/>
      <c r="AD10" s="111"/>
      <c r="AE10" s="111"/>
      <c r="AF10" s="111"/>
      <c r="AG10" s="111"/>
      <c r="AH10" s="112"/>
      <c r="AI10" s="110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2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118">
        <f t="shared" si="0"/>
        <v>0</v>
      </c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20"/>
    </row>
    <row r="11" spans="2:109" ht="15" customHeight="1" hidden="1">
      <c r="B11" s="80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70"/>
      <c r="AC11" s="180"/>
      <c r="AD11" s="111"/>
      <c r="AE11" s="111"/>
      <c r="AF11" s="111"/>
      <c r="AG11" s="111"/>
      <c r="AH11" s="112"/>
      <c r="AI11" s="110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2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118">
        <f t="shared" si="0"/>
        <v>0</v>
      </c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20"/>
    </row>
    <row r="12" spans="2:109" ht="45.75" customHeight="1" hidden="1">
      <c r="B12" s="80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70"/>
      <c r="AC12" s="180"/>
      <c r="AD12" s="111"/>
      <c r="AE12" s="111"/>
      <c r="AF12" s="111"/>
      <c r="AG12" s="111"/>
      <c r="AH12" s="112"/>
      <c r="AI12" s="110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2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118">
        <f t="shared" si="0"/>
        <v>0</v>
      </c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20"/>
    </row>
    <row r="13" spans="2:109" ht="15.75" customHeight="1" hidden="1">
      <c r="B13" s="80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70"/>
      <c r="AC13" s="180"/>
      <c r="AD13" s="111"/>
      <c r="AE13" s="111"/>
      <c r="AF13" s="111"/>
      <c r="AG13" s="111"/>
      <c r="AH13" s="112"/>
      <c r="AI13" s="110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2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118">
        <f t="shared" si="0"/>
        <v>0</v>
      </c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20"/>
    </row>
    <row r="14" spans="2:109" ht="22.5" customHeight="1" hidden="1">
      <c r="B14" s="80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0"/>
      <c r="AC14" s="180"/>
      <c r="AD14" s="111"/>
      <c r="AE14" s="111"/>
      <c r="AF14" s="111"/>
      <c r="AG14" s="111"/>
      <c r="AH14" s="112"/>
      <c r="AI14" s="110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2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118">
        <f t="shared" si="0"/>
        <v>0</v>
      </c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20"/>
    </row>
    <row r="15" spans="2:109" ht="15" customHeight="1" hidden="1">
      <c r="B15" s="80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0"/>
      <c r="AC15" s="180"/>
      <c r="AD15" s="111"/>
      <c r="AE15" s="111"/>
      <c r="AF15" s="111"/>
      <c r="AG15" s="111"/>
      <c r="AH15" s="112"/>
      <c r="AI15" s="110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2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118">
        <f t="shared" si="0"/>
        <v>0</v>
      </c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20"/>
    </row>
    <row r="16" spans="2:109" ht="15" customHeight="1" hidden="1">
      <c r="B16" s="80" t="s">
        <v>234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70"/>
      <c r="AC16" s="180" t="s">
        <v>167</v>
      </c>
      <c r="AD16" s="111"/>
      <c r="AE16" s="111"/>
      <c r="AF16" s="111"/>
      <c r="AG16" s="111"/>
      <c r="AH16" s="112"/>
      <c r="AI16" s="110" t="s">
        <v>363</v>
      </c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2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 t="s">
        <v>254</v>
      </c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118" t="e">
        <f t="shared" si="0"/>
        <v>#VALUE!</v>
      </c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20"/>
    </row>
    <row r="17" spans="2:109" ht="23.25" customHeight="1" hidden="1">
      <c r="B17" s="80" t="s">
        <v>285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70"/>
      <c r="AC17" s="180" t="s">
        <v>167</v>
      </c>
      <c r="AD17" s="111"/>
      <c r="AE17" s="111"/>
      <c r="AF17" s="111"/>
      <c r="AG17" s="111"/>
      <c r="AH17" s="112"/>
      <c r="AI17" s="110" t="s">
        <v>286</v>
      </c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2"/>
      <c r="BD17" s="73">
        <v>0</v>
      </c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 t="s">
        <v>254</v>
      </c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118" t="e">
        <f t="shared" si="0"/>
        <v>#VALUE!</v>
      </c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20"/>
    </row>
    <row r="18" spans="2:109" ht="15" customHeight="1" hidden="1">
      <c r="B18" s="80" t="s">
        <v>262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70"/>
      <c r="AC18" s="180" t="s">
        <v>167</v>
      </c>
      <c r="AD18" s="111"/>
      <c r="AE18" s="111"/>
      <c r="AF18" s="111"/>
      <c r="AG18" s="111"/>
      <c r="AH18" s="112"/>
      <c r="AI18" s="110" t="s">
        <v>287</v>
      </c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2"/>
      <c r="BD18" s="73">
        <v>0</v>
      </c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 t="s">
        <v>254</v>
      </c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118" t="e">
        <f t="shared" si="0"/>
        <v>#VALUE!</v>
      </c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20"/>
    </row>
    <row r="19" spans="2:109" ht="22.5" customHeight="1" hidden="1">
      <c r="B19" s="80" t="s">
        <v>232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70"/>
      <c r="AC19" s="180" t="s">
        <v>167</v>
      </c>
      <c r="AD19" s="111"/>
      <c r="AE19" s="111"/>
      <c r="AF19" s="111"/>
      <c r="AG19" s="111"/>
      <c r="AH19" s="112"/>
      <c r="AI19" s="110" t="s">
        <v>288</v>
      </c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2"/>
      <c r="BD19" s="73">
        <v>0</v>
      </c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 t="s">
        <v>254</v>
      </c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118" t="e">
        <f t="shared" si="0"/>
        <v>#VALUE!</v>
      </c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20"/>
    </row>
    <row r="20" spans="2:109" ht="17.25" customHeight="1" hidden="1">
      <c r="B20" s="80" t="s">
        <v>233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70"/>
      <c r="AC20" s="180" t="s">
        <v>167</v>
      </c>
      <c r="AD20" s="111"/>
      <c r="AE20" s="111"/>
      <c r="AF20" s="111"/>
      <c r="AG20" s="111"/>
      <c r="AH20" s="112"/>
      <c r="AI20" s="110" t="s">
        <v>289</v>
      </c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2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 t="s">
        <v>254</v>
      </c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118" t="e">
        <f t="shared" si="0"/>
        <v>#VALUE!</v>
      </c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20"/>
    </row>
    <row r="21" spans="2:109" ht="17.25" customHeight="1" hidden="1">
      <c r="B21" s="80" t="s">
        <v>234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  <c r="AC21" s="180" t="s">
        <v>167</v>
      </c>
      <c r="AD21" s="111"/>
      <c r="AE21" s="111"/>
      <c r="AF21" s="111"/>
      <c r="AG21" s="111"/>
      <c r="AH21" s="112"/>
      <c r="AI21" s="110" t="s">
        <v>314</v>
      </c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2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 t="s">
        <v>254</v>
      </c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118" t="e">
        <f t="shared" si="0"/>
        <v>#VALUE!</v>
      </c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20"/>
    </row>
    <row r="22" spans="2:137" s="21" customFormat="1" ht="69" customHeight="1">
      <c r="B22" s="210" t="s">
        <v>235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9"/>
      <c r="AC22" s="203" t="s">
        <v>167</v>
      </c>
      <c r="AD22" s="195"/>
      <c r="AE22" s="195"/>
      <c r="AF22" s="195"/>
      <c r="AG22" s="195"/>
      <c r="AH22" s="196"/>
      <c r="AI22" s="194" t="s">
        <v>15</v>
      </c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6"/>
      <c r="BD22" s="116">
        <f>BD23+BD62</f>
        <v>4318300</v>
      </c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>
        <f>BZ23+BZ62</f>
        <v>2013210.54</v>
      </c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42">
        <f t="shared" si="0"/>
        <v>2305089.46</v>
      </c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4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80" t="s">
        <v>0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  <c r="AC23" s="180" t="s">
        <v>167</v>
      </c>
      <c r="AD23" s="111"/>
      <c r="AE23" s="111"/>
      <c r="AF23" s="111"/>
      <c r="AG23" s="111"/>
      <c r="AH23" s="112"/>
      <c r="AI23" s="110" t="s">
        <v>16</v>
      </c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2"/>
      <c r="BD23" s="73">
        <f>BD24</f>
        <v>4318100</v>
      </c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>
        <f>BZ24</f>
        <v>2013010.54</v>
      </c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118">
        <f t="shared" si="0"/>
        <v>2305089.46</v>
      </c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20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80" t="s">
        <v>364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/>
      <c r="AC24" s="180" t="s">
        <v>167</v>
      </c>
      <c r="AD24" s="111"/>
      <c r="AE24" s="111"/>
      <c r="AF24" s="111"/>
      <c r="AG24" s="111"/>
      <c r="AH24" s="112"/>
      <c r="AI24" s="110" t="s">
        <v>17</v>
      </c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73">
        <f>BD25+BD37</f>
        <v>4318100</v>
      </c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>
        <f>BZ25+BZ37</f>
        <v>2013010.54</v>
      </c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118">
        <f t="shared" si="0"/>
        <v>2305089.46</v>
      </c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20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80" t="s">
        <v>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70"/>
      <c r="AC25" s="180" t="s">
        <v>167</v>
      </c>
      <c r="AD25" s="111"/>
      <c r="AE25" s="111"/>
      <c r="AF25" s="111"/>
      <c r="AG25" s="111"/>
      <c r="AH25" s="112"/>
      <c r="AI25" s="110" t="s">
        <v>18</v>
      </c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2"/>
      <c r="BD25" s="73">
        <f>BD26</f>
        <v>3789700</v>
      </c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>
        <f>BZ26</f>
        <v>1702996.8900000001</v>
      </c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118">
        <f t="shared" si="0"/>
        <v>2086703.1099999999</v>
      </c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20"/>
    </row>
    <row r="26" spans="2:109" ht="69.75" customHeight="1">
      <c r="B26" s="80" t="s">
        <v>47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0"/>
      <c r="AC26" s="180" t="s">
        <v>167</v>
      </c>
      <c r="AD26" s="111"/>
      <c r="AE26" s="111"/>
      <c r="AF26" s="111"/>
      <c r="AG26" s="111"/>
      <c r="AH26" s="112"/>
      <c r="AI26" s="110" t="s">
        <v>126</v>
      </c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2"/>
      <c r="BD26" s="73">
        <f>BD27</f>
        <v>3789700</v>
      </c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>
        <f>BZ27</f>
        <v>1702996.8900000001</v>
      </c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118">
        <f t="shared" si="0"/>
        <v>2086703.1099999999</v>
      </c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20"/>
    </row>
    <row r="27" spans="2:109" ht="33" customHeight="1">
      <c r="B27" s="80" t="s">
        <v>391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70"/>
      <c r="AC27" s="180" t="s">
        <v>167</v>
      </c>
      <c r="AD27" s="111"/>
      <c r="AE27" s="111"/>
      <c r="AF27" s="111"/>
      <c r="AG27" s="111"/>
      <c r="AH27" s="112"/>
      <c r="AI27" s="110" t="s">
        <v>19</v>
      </c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2"/>
      <c r="BD27" s="73">
        <f>BD28+BD29+BD30</f>
        <v>3789700</v>
      </c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>
        <f>BZ28+BZ29+BZ30</f>
        <v>1702996.8900000001</v>
      </c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118">
        <f t="shared" si="0"/>
        <v>2086703.1099999999</v>
      </c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20"/>
    </row>
    <row r="28" spans="2:109" ht="24" customHeight="1">
      <c r="B28" s="80" t="s">
        <v>11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0"/>
      <c r="AC28" s="180" t="s">
        <v>167</v>
      </c>
      <c r="AD28" s="111"/>
      <c r="AE28" s="111"/>
      <c r="AF28" s="111"/>
      <c r="AG28" s="111"/>
      <c r="AH28" s="112"/>
      <c r="AI28" s="110" t="s">
        <v>20</v>
      </c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73">
        <v>2749700</v>
      </c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>
        <v>1319409.03</v>
      </c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118">
        <f t="shared" si="0"/>
        <v>1430290.97</v>
      </c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20"/>
    </row>
    <row r="29" spans="2:109" ht="42.75" customHeight="1">
      <c r="B29" s="80" t="s">
        <v>360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70"/>
      <c r="AC29" s="180" t="s">
        <v>167</v>
      </c>
      <c r="AD29" s="111"/>
      <c r="AE29" s="111"/>
      <c r="AF29" s="111"/>
      <c r="AG29" s="111"/>
      <c r="AH29" s="112"/>
      <c r="AI29" s="110" t="s">
        <v>21</v>
      </c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2"/>
      <c r="BD29" s="73">
        <v>200000</v>
      </c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>
        <v>50094</v>
      </c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118">
        <f t="shared" si="0"/>
        <v>149906</v>
      </c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20"/>
    </row>
    <row r="30" spans="2:109" ht="58.5" customHeight="1">
      <c r="B30" s="80" t="s">
        <v>14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70"/>
      <c r="AC30" s="180" t="s">
        <v>167</v>
      </c>
      <c r="AD30" s="111"/>
      <c r="AE30" s="111"/>
      <c r="AF30" s="111"/>
      <c r="AG30" s="111"/>
      <c r="AH30" s="112"/>
      <c r="AI30" s="110" t="s">
        <v>22</v>
      </c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2"/>
      <c r="BD30" s="73">
        <v>840000</v>
      </c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>
        <v>333493.86</v>
      </c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118">
        <f t="shared" si="0"/>
        <v>506506.14</v>
      </c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20"/>
    </row>
    <row r="31" spans="2:109" ht="15" customHeight="1" hidden="1">
      <c r="B31" s="80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70"/>
      <c r="AC31" s="180"/>
      <c r="AD31" s="111"/>
      <c r="AE31" s="111"/>
      <c r="AF31" s="111"/>
      <c r="AG31" s="111"/>
      <c r="AH31" s="112"/>
      <c r="AI31" s="110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2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118">
        <f t="shared" si="0"/>
        <v>0</v>
      </c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20"/>
    </row>
    <row r="32" spans="2:109" ht="45" customHeight="1" hidden="1">
      <c r="B32" s="80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0"/>
      <c r="AC32" s="180"/>
      <c r="AD32" s="111"/>
      <c r="AE32" s="111"/>
      <c r="AF32" s="111"/>
      <c r="AG32" s="111"/>
      <c r="AH32" s="112"/>
      <c r="AI32" s="110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2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118">
        <f t="shared" si="0"/>
        <v>0</v>
      </c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20"/>
    </row>
    <row r="33" spans="2:109" ht="18" customHeight="1" hidden="1">
      <c r="B33" s="80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70"/>
      <c r="AC33" s="180"/>
      <c r="AD33" s="111"/>
      <c r="AE33" s="111"/>
      <c r="AF33" s="111"/>
      <c r="AG33" s="111"/>
      <c r="AH33" s="112"/>
      <c r="AI33" s="110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2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118">
        <f t="shared" si="0"/>
        <v>0</v>
      </c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20"/>
    </row>
    <row r="34" spans="2:109" ht="24.75" customHeight="1" hidden="1">
      <c r="B34" s="80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70"/>
      <c r="AC34" s="180"/>
      <c r="AD34" s="111"/>
      <c r="AE34" s="111"/>
      <c r="AF34" s="111"/>
      <c r="AG34" s="111"/>
      <c r="AH34" s="112"/>
      <c r="AI34" s="110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2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118">
        <f t="shared" si="0"/>
        <v>0</v>
      </c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20"/>
    </row>
    <row r="35" spans="2:109" ht="17.25" customHeight="1" hidden="1">
      <c r="B35" s="8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70"/>
      <c r="AC35" s="180"/>
      <c r="AD35" s="111"/>
      <c r="AE35" s="111"/>
      <c r="AF35" s="111"/>
      <c r="AG35" s="111"/>
      <c r="AH35" s="112"/>
      <c r="AI35" s="110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2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118">
        <f t="shared" si="0"/>
        <v>0</v>
      </c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20"/>
    </row>
    <row r="36" spans="2:109" ht="17.25" customHeight="1" hidden="1">
      <c r="B36" s="80" t="s">
        <v>234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70"/>
      <c r="AC36" s="180" t="s">
        <v>167</v>
      </c>
      <c r="AD36" s="111"/>
      <c r="AE36" s="111"/>
      <c r="AF36" s="111"/>
      <c r="AG36" s="111"/>
      <c r="AH36" s="112"/>
      <c r="AI36" s="110" t="s">
        <v>359</v>
      </c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2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 t="s">
        <v>254</v>
      </c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118" t="e">
        <f t="shared" si="0"/>
        <v>#VALUE!</v>
      </c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20"/>
    </row>
    <row r="37" spans="2:109" s="26" customFormat="1" ht="99.75" customHeight="1">
      <c r="B37" s="80" t="s">
        <v>392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70"/>
      <c r="AC37" s="180" t="s">
        <v>167</v>
      </c>
      <c r="AD37" s="111"/>
      <c r="AE37" s="111"/>
      <c r="AF37" s="111"/>
      <c r="AG37" s="111"/>
      <c r="AH37" s="112"/>
      <c r="AI37" s="110" t="s">
        <v>23</v>
      </c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2"/>
      <c r="BD37" s="74">
        <f>BD38+BD41</f>
        <v>528400</v>
      </c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6"/>
      <c r="BZ37" s="74">
        <f>BZ41+BZ38</f>
        <v>310013.65</v>
      </c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6"/>
      <c r="CP37" s="118">
        <f t="shared" si="0"/>
        <v>218386.34999999998</v>
      </c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20"/>
    </row>
    <row r="38" spans="2:109" ht="69.75" customHeight="1">
      <c r="B38" s="80" t="s">
        <v>47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70"/>
      <c r="AC38" s="180" t="s">
        <v>167</v>
      </c>
      <c r="AD38" s="111"/>
      <c r="AE38" s="111"/>
      <c r="AF38" s="111"/>
      <c r="AG38" s="111"/>
      <c r="AH38" s="112"/>
      <c r="AI38" s="110" t="s">
        <v>127</v>
      </c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2"/>
      <c r="BD38" s="73">
        <f>BD39</f>
        <v>3900</v>
      </c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>
        <f>BZ39</f>
        <v>2520</v>
      </c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118">
        <f>BD38-BZ38</f>
        <v>1380</v>
      </c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20"/>
    </row>
    <row r="39" spans="2:109" ht="33.75" customHeight="1">
      <c r="B39" s="80" t="s">
        <v>391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0"/>
      <c r="AC39" s="180" t="s">
        <v>167</v>
      </c>
      <c r="AD39" s="111"/>
      <c r="AE39" s="111"/>
      <c r="AF39" s="111"/>
      <c r="AG39" s="111"/>
      <c r="AH39" s="112"/>
      <c r="AI39" s="110" t="s">
        <v>128</v>
      </c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2"/>
      <c r="BD39" s="73">
        <f>BD40</f>
        <v>3900</v>
      </c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>
        <f>BZ40</f>
        <v>2520</v>
      </c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118">
        <f>BD39-BZ39</f>
        <v>1380</v>
      </c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20"/>
    </row>
    <row r="40" spans="2:109" ht="45" customHeight="1">
      <c r="B40" s="80" t="s">
        <v>360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0"/>
      <c r="AC40" s="180" t="s">
        <v>167</v>
      </c>
      <c r="AD40" s="111"/>
      <c r="AE40" s="111"/>
      <c r="AF40" s="111"/>
      <c r="AG40" s="111"/>
      <c r="AH40" s="112"/>
      <c r="AI40" s="110" t="s">
        <v>129</v>
      </c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2"/>
      <c r="BD40" s="73">
        <v>3900</v>
      </c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>
        <v>2520</v>
      </c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118">
        <f>BD40-BZ40</f>
        <v>1380</v>
      </c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20"/>
    </row>
    <row r="41" spans="2:109" s="26" customFormat="1" ht="35.25" customHeight="1">
      <c r="B41" s="80" t="s">
        <v>393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70"/>
      <c r="AC41" s="180" t="s">
        <v>167</v>
      </c>
      <c r="AD41" s="111"/>
      <c r="AE41" s="111"/>
      <c r="AF41" s="111"/>
      <c r="AG41" s="111"/>
      <c r="AH41" s="112"/>
      <c r="AI41" s="110" t="s">
        <v>48</v>
      </c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2"/>
      <c r="BD41" s="74">
        <f>BD42</f>
        <v>524500</v>
      </c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6"/>
      <c r="BZ41" s="74">
        <f>BZ42</f>
        <v>307493.65</v>
      </c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6"/>
      <c r="CP41" s="118">
        <f t="shared" si="0"/>
        <v>217006.34999999998</v>
      </c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20"/>
    </row>
    <row r="42" spans="2:109" s="26" customFormat="1" ht="33.75" customHeight="1">
      <c r="B42" s="80" t="s">
        <v>24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70"/>
      <c r="AC42" s="180" t="s">
        <v>167</v>
      </c>
      <c r="AD42" s="111"/>
      <c r="AE42" s="111"/>
      <c r="AF42" s="111"/>
      <c r="AG42" s="111"/>
      <c r="AH42" s="112"/>
      <c r="AI42" s="110" t="s">
        <v>25</v>
      </c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2"/>
      <c r="BD42" s="74">
        <f>BD43</f>
        <v>524500</v>
      </c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6"/>
      <c r="BZ42" s="74">
        <f>BZ43</f>
        <v>307493.65</v>
      </c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6"/>
      <c r="CP42" s="118">
        <f t="shared" si="0"/>
        <v>217006.34999999998</v>
      </c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20"/>
    </row>
    <row r="43" spans="2:109" s="26" customFormat="1" ht="37.5" customHeight="1">
      <c r="B43" s="80" t="s">
        <v>551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70"/>
      <c r="AC43" s="180" t="s">
        <v>167</v>
      </c>
      <c r="AD43" s="111"/>
      <c r="AE43" s="111"/>
      <c r="AF43" s="111"/>
      <c r="AG43" s="111"/>
      <c r="AH43" s="112"/>
      <c r="AI43" s="110" t="s">
        <v>26</v>
      </c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2"/>
      <c r="BD43" s="74">
        <v>524500</v>
      </c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6"/>
      <c r="BZ43" s="74">
        <v>307493.65</v>
      </c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6"/>
      <c r="CP43" s="118">
        <f t="shared" si="0"/>
        <v>217006.34999999998</v>
      </c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20"/>
    </row>
    <row r="44" spans="2:109" s="26" customFormat="1" ht="16.5" customHeight="1" hidden="1">
      <c r="B44" s="80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70"/>
      <c r="AC44" s="180"/>
      <c r="AD44" s="111"/>
      <c r="AE44" s="111"/>
      <c r="AF44" s="111"/>
      <c r="AG44" s="111"/>
      <c r="AH44" s="112"/>
      <c r="AI44" s="110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2"/>
      <c r="BD44" s="74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6"/>
      <c r="BZ44" s="74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6"/>
      <c r="CP44" s="118">
        <f t="shared" si="0"/>
        <v>0</v>
      </c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20"/>
    </row>
    <row r="45" spans="2:109" s="26" customFormat="1" ht="16.5" customHeight="1" hidden="1">
      <c r="B45" s="80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180"/>
      <c r="AD45" s="111"/>
      <c r="AE45" s="111"/>
      <c r="AF45" s="111"/>
      <c r="AG45" s="111"/>
      <c r="AH45" s="112"/>
      <c r="AI45" s="110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2"/>
      <c r="BD45" s="74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6"/>
      <c r="BZ45" s="74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6"/>
      <c r="CP45" s="118">
        <f t="shared" si="0"/>
        <v>0</v>
      </c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20"/>
    </row>
    <row r="46" spans="2:109" ht="36.75" customHeight="1" hidden="1">
      <c r="B46" s="80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180"/>
      <c r="AD46" s="111"/>
      <c r="AE46" s="111"/>
      <c r="AF46" s="111"/>
      <c r="AG46" s="111"/>
      <c r="AH46" s="112"/>
      <c r="AI46" s="110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2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4">
        <f t="shared" si="0"/>
        <v>0</v>
      </c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6"/>
    </row>
    <row r="47" spans="2:109" ht="17.25" customHeight="1" hidden="1">
      <c r="B47" s="80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180"/>
      <c r="AD47" s="111"/>
      <c r="AE47" s="111"/>
      <c r="AF47" s="111"/>
      <c r="AG47" s="111"/>
      <c r="AH47" s="112"/>
      <c r="AI47" s="110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2"/>
      <c r="BD47" s="74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6"/>
      <c r="BZ47" s="74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6"/>
      <c r="CP47" s="118">
        <f t="shared" si="0"/>
        <v>0</v>
      </c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20"/>
    </row>
    <row r="48" spans="2:109" ht="17.25" customHeight="1" hidden="1">
      <c r="B48" s="80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180"/>
      <c r="AD48" s="111"/>
      <c r="AE48" s="111"/>
      <c r="AF48" s="111"/>
      <c r="AG48" s="111"/>
      <c r="AH48" s="112"/>
      <c r="AI48" s="110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2"/>
      <c r="BD48" s="74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6"/>
      <c r="BZ48" s="74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6"/>
      <c r="CP48" s="118">
        <f t="shared" si="0"/>
        <v>0</v>
      </c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20"/>
    </row>
    <row r="49" spans="2:109" ht="17.25" customHeight="1" hidden="1">
      <c r="B49" s="80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180"/>
      <c r="AD49" s="111"/>
      <c r="AE49" s="111"/>
      <c r="AF49" s="111"/>
      <c r="AG49" s="111"/>
      <c r="AH49" s="112"/>
      <c r="AI49" s="110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2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118">
        <f t="shared" si="0"/>
        <v>0</v>
      </c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20"/>
    </row>
    <row r="50" spans="2:109" ht="17.25" customHeight="1" hidden="1">
      <c r="B50" s="80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180"/>
      <c r="AD50" s="111"/>
      <c r="AE50" s="111"/>
      <c r="AF50" s="111"/>
      <c r="AG50" s="111"/>
      <c r="AH50" s="112"/>
      <c r="AI50" s="110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2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118">
        <f t="shared" si="0"/>
        <v>0</v>
      </c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20"/>
    </row>
    <row r="51" spans="2:109" ht="17.25" customHeight="1" hidden="1">
      <c r="B51" s="80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180"/>
      <c r="AD51" s="111"/>
      <c r="AE51" s="111"/>
      <c r="AF51" s="111"/>
      <c r="AG51" s="111"/>
      <c r="AH51" s="112"/>
      <c r="AI51" s="110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2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118">
        <f t="shared" si="0"/>
        <v>0</v>
      </c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20"/>
    </row>
    <row r="52" spans="2:109" ht="23.25" customHeight="1" hidden="1">
      <c r="B52" s="80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180"/>
      <c r="AD52" s="111"/>
      <c r="AE52" s="111"/>
      <c r="AF52" s="111"/>
      <c r="AG52" s="111"/>
      <c r="AH52" s="112"/>
      <c r="AI52" s="110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2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118">
        <f t="shared" si="0"/>
        <v>0</v>
      </c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20"/>
    </row>
    <row r="53" spans="2:109" ht="13.5" customHeight="1" hidden="1">
      <c r="B53" s="80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  <c r="AC53" s="180"/>
      <c r="AD53" s="111"/>
      <c r="AE53" s="111"/>
      <c r="AF53" s="111"/>
      <c r="AG53" s="111"/>
      <c r="AH53" s="112"/>
      <c r="AI53" s="110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2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118">
        <f t="shared" si="0"/>
        <v>0</v>
      </c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20"/>
    </row>
    <row r="54" spans="2:109" ht="18" customHeight="1" hidden="1">
      <c r="B54" s="8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70"/>
      <c r="AC54" s="180"/>
      <c r="AD54" s="111"/>
      <c r="AE54" s="111"/>
      <c r="AF54" s="111"/>
      <c r="AG54" s="111"/>
      <c r="AH54" s="112"/>
      <c r="AI54" s="110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2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118">
        <f t="shared" si="0"/>
        <v>0</v>
      </c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20"/>
    </row>
    <row r="55" spans="2:109" ht="24" customHeight="1" hidden="1">
      <c r="B55" s="80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70"/>
      <c r="AC55" s="180"/>
      <c r="AD55" s="111"/>
      <c r="AE55" s="111"/>
      <c r="AF55" s="111"/>
      <c r="AG55" s="111"/>
      <c r="AH55" s="112"/>
      <c r="AI55" s="110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2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118">
        <f t="shared" si="0"/>
        <v>0</v>
      </c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20"/>
    </row>
    <row r="56" spans="2:109" ht="22.5" customHeight="1" hidden="1">
      <c r="B56" s="80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70"/>
      <c r="AC56" s="180"/>
      <c r="AD56" s="111"/>
      <c r="AE56" s="111"/>
      <c r="AF56" s="111"/>
      <c r="AG56" s="111"/>
      <c r="AH56" s="112"/>
      <c r="AI56" s="110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2"/>
      <c r="BD56" s="74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6"/>
      <c r="BZ56" s="74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6"/>
      <c r="CP56" s="74">
        <f t="shared" si="0"/>
        <v>0</v>
      </c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6"/>
    </row>
    <row r="57" spans="2:109" ht="180.75" customHeight="1" hidden="1">
      <c r="B57" s="80" t="s">
        <v>358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70"/>
      <c r="AC57" s="180" t="s">
        <v>167</v>
      </c>
      <c r="AD57" s="111"/>
      <c r="AE57" s="111"/>
      <c r="AF57" s="111"/>
      <c r="AG57" s="111"/>
      <c r="AH57" s="112"/>
      <c r="AI57" s="110" t="s">
        <v>357</v>
      </c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2"/>
      <c r="BD57" s="74">
        <v>0</v>
      </c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6"/>
      <c r="BZ57" s="74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6"/>
      <c r="CP57" s="74">
        <f t="shared" si="0"/>
        <v>0</v>
      </c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6"/>
    </row>
    <row r="58" spans="2:109" ht="13.5" customHeight="1" hidden="1">
      <c r="B58" s="80" t="s">
        <v>241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70"/>
      <c r="AC58" s="180" t="s">
        <v>167</v>
      </c>
      <c r="AD58" s="111"/>
      <c r="AE58" s="111"/>
      <c r="AF58" s="111"/>
      <c r="AG58" s="111"/>
      <c r="AH58" s="112"/>
      <c r="AI58" s="110" t="s">
        <v>356</v>
      </c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2"/>
      <c r="BD58" s="73">
        <v>0</v>
      </c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4">
        <f t="shared" si="0"/>
        <v>0</v>
      </c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6"/>
    </row>
    <row r="59" spans="2:109" ht="15.75" customHeight="1" hidden="1">
      <c r="B59" s="80" t="s">
        <v>262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70"/>
      <c r="AC59" s="180" t="s">
        <v>167</v>
      </c>
      <c r="AD59" s="111"/>
      <c r="AE59" s="111"/>
      <c r="AF59" s="111"/>
      <c r="AG59" s="111"/>
      <c r="AH59" s="112"/>
      <c r="AI59" s="110" t="s">
        <v>355</v>
      </c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2"/>
      <c r="BD59" s="73">
        <v>0</v>
      </c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4">
        <f t="shared" si="0"/>
        <v>0</v>
      </c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6"/>
    </row>
    <row r="60" spans="2:109" ht="18" customHeight="1" hidden="1">
      <c r="B60" s="80" t="s">
        <v>242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70"/>
      <c r="AC60" s="180" t="s">
        <v>167</v>
      </c>
      <c r="AD60" s="111"/>
      <c r="AE60" s="111"/>
      <c r="AF60" s="111"/>
      <c r="AG60" s="111"/>
      <c r="AH60" s="112"/>
      <c r="AI60" s="110" t="s">
        <v>354</v>
      </c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2"/>
      <c r="BD60" s="73">
        <v>0</v>
      </c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4">
        <f t="shared" si="0"/>
        <v>0</v>
      </c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6"/>
    </row>
    <row r="61" spans="2:109" ht="35.25" customHeight="1" hidden="1">
      <c r="B61" s="80" t="s">
        <v>308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70"/>
      <c r="AC61" s="180" t="s">
        <v>167</v>
      </c>
      <c r="AD61" s="111"/>
      <c r="AE61" s="111"/>
      <c r="AF61" s="111"/>
      <c r="AG61" s="111"/>
      <c r="AH61" s="112"/>
      <c r="AI61" s="110" t="s">
        <v>353</v>
      </c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2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>
        <v>4</v>
      </c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4">
        <f t="shared" si="0"/>
        <v>-4</v>
      </c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6"/>
    </row>
    <row r="62" spans="2:109" ht="33.75" customHeight="1">
      <c r="B62" s="80" t="s">
        <v>402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70"/>
      <c r="AC62" s="180" t="s">
        <v>167</v>
      </c>
      <c r="AD62" s="111"/>
      <c r="AE62" s="111"/>
      <c r="AF62" s="111"/>
      <c r="AG62" s="111"/>
      <c r="AH62" s="112"/>
      <c r="AI62" s="110" t="s">
        <v>403</v>
      </c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2"/>
      <c r="BD62" s="74">
        <v>200</v>
      </c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6"/>
      <c r="BZ62" s="74">
        <f>BZ63</f>
        <v>200</v>
      </c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6"/>
      <c r="CP62" s="74">
        <f t="shared" si="0"/>
        <v>0</v>
      </c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6"/>
    </row>
    <row r="63" spans="2:109" ht="12" customHeight="1">
      <c r="B63" s="80" t="s">
        <v>401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70"/>
      <c r="AC63" s="180" t="s">
        <v>167</v>
      </c>
      <c r="AD63" s="111"/>
      <c r="AE63" s="111"/>
      <c r="AF63" s="111"/>
      <c r="AG63" s="111"/>
      <c r="AH63" s="112"/>
      <c r="AI63" s="110" t="s">
        <v>130</v>
      </c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2"/>
      <c r="BD63" s="74">
        <v>200</v>
      </c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6"/>
      <c r="BZ63" s="74">
        <f>BZ64</f>
        <v>200</v>
      </c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6"/>
      <c r="CP63" s="74">
        <f t="shared" si="0"/>
        <v>0</v>
      </c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6"/>
    </row>
    <row r="64" spans="2:109" ht="148.5" customHeight="1">
      <c r="B64" s="80" t="s">
        <v>140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70"/>
      <c r="AC64" s="180" t="s">
        <v>167</v>
      </c>
      <c r="AD64" s="111"/>
      <c r="AE64" s="111"/>
      <c r="AF64" s="111"/>
      <c r="AG64" s="111"/>
      <c r="AH64" s="112"/>
      <c r="AI64" s="110" t="s">
        <v>27</v>
      </c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2"/>
      <c r="BD64" s="73">
        <v>200</v>
      </c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>
        <f>BZ65</f>
        <v>200</v>
      </c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4">
        <f t="shared" si="0"/>
        <v>0</v>
      </c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6"/>
    </row>
    <row r="65" spans="2:109" s="26" customFormat="1" ht="35.25" customHeight="1">
      <c r="B65" s="80" t="s">
        <v>393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70"/>
      <c r="AC65" s="180" t="s">
        <v>167</v>
      </c>
      <c r="AD65" s="111"/>
      <c r="AE65" s="111"/>
      <c r="AF65" s="111"/>
      <c r="AG65" s="111"/>
      <c r="AH65" s="112"/>
      <c r="AI65" s="110" t="s">
        <v>390</v>
      </c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2"/>
      <c r="BD65" s="74">
        <v>200</v>
      </c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6"/>
      <c r="BZ65" s="74">
        <f>BZ66</f>
        <v>200</v>
      </c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6"/>
      <c r="CP65" s="74">
        <f t="shared" si="0"/>
        <v>0</v>
      </c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6"/>
    </row>
    <row r="66" spans="2:109" ht="36.75" customHeight="1">
      <c r="B66" s="80" t="s">
        <v>24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70"/>
      <c r="AC66" s="180" t="s">
        <v>167</v>
      </c>
      <c r="AD66" s="111"/>
      <c r="AE66" s="111"/>
      <c r="AF66" s="111"/>
      <c r="AG66" s="111"/>
      <c r="AH66" s="112"/>
      <c r="AI66" s="110" t="s">
        <v>28</v>
      </c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2"/>
      <c r="BD66" s="73">
        <v>200</v>
      </c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>
        <f>BZ67</f>
        <v>200</v>
      </c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4">
        <f t="shared" si="0"/>
        <v>0</v>
      </c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6"/>
    </row>
    <row r="67" spans="2:109" ht="35.25" customHeight="1">
      <c r="B67" s="80" t="s">
        <v>551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70"/>
      <c r="AC67" s="180" t="s">
        <v>167</v>
      </c>
      <c r="AD67" s="111"/>
      <c r="AE67" s="111"/>
      <c r="AF67" s="111"/>
      <c r="AG67" s="111"/>
      <c r="AH67" s="112"/>
      <c r="AI67" s="110" t="s">
        <v>29</v>
      </c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2"/>
      <c r="BD67" s="73">
        <v>200</v>
      </c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262">
        <v>200</v>
      </c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4">
        <f t="shared" si="0"/>
        <v>0</v>
      </c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6"/>
    </row>
    <row r="68" spans="2:109" s="21" customFormat="1" ht="18" customHeight="1">
      <c r="B68" s="210" t="s">
        <v>243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9"/>
      <c r="AC68" s="203" t="s">
        <v>167</v>
      </c>
      <c r="AD68" s="195"/>
      <c r="AE68" s="195"/>
      <c r="AF68" s="195"/>
      <c r="AG68" s="195"/>
      <c r="AH68" s="196"/>
      <c r="AI68" s="194" t="s">
        <v>30</v>
      </c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6"/>
      <c r="BD68" s="116">
        <v>1000</v>
      </c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>
        <f>BZ69</f>
        <v>0</v>
      </c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42">
        <f t="shared" si="0"/>
        <v>1000</v>
      </c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4"/>
    </row>
    <row r="69" spans="2:109" ht="34.5" customHeight="1">
      <c r="B69" s="80" t="s">
        <v>402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70"/>
      <c r="AC69" s="180" t="s">
        <v>167</v>
      </c>
      <c r="AD69" s="111"/>
      <c r="AE69" s="111"/>
      <c r="AF69" s="111"/>
      <c r="AG69" s="111"/>
      <c r="AH69" s="112"/>
      <c r="AI69" s="110" t="s">
        <v>31</v>
      </c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2"/>
      <c r="BD69" s="73">
        <v>1000</v>
      </c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>
        <f>BZ70</f>
        <v>0</v>
      </c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118">
        <f t="shared" si="0"/>
        <v>1000</v>
      </c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20"/>
    </row>
    <row r="70" spans="2:109" ht="25.5" customHeight="1">
      <c r="B70" s="80" t="s">
        <v>372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70"/>
      <c r="AC70" s="180" t="s">
        <v>167</v>
      </c>
      <c r="AD70" s="111"/>
      <c r="AE70" s="111"/>
      <c r="AF70" s="111"/>
      <c r="AG70" s="111"/>
      <c r="AH70" s="112"/>
      <c r="AI70" s="110" t="s">
        <v>32</v>
      </c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2"/>
      <c r="BD70" s="73">
        <v>1000</v>
      </c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>
        <f>BZ71</f>
        <v>0</v>
      </c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118">
        <f aca="true" t="shared" si="1" ref="CP70:CP133">BD70-BZ70</f>
        <v>1000</v>
      </c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20"/>
    </row>
    <row r="71" spans="2:109" ht="79.5" customHeight="1">
      <c r="B71" s="80" t="s">
        <v>352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70"/>
      <c r="AC71" s="180" t="s">
        <v>167</v>
      </c>
      <c r="AD71" s="111"/>
      <c r="AE71" s="111"/>
      <c r="AF71" s="111"/>
      <c r="AG71" s="111"/>
      <c r="AH71" s="112"/>
      <c r="AI71" s="110" t="s">
        <v>33</v>
      </c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2"/>
      <c r="BD71" s="73">
        <v>1000</v>
      </c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>
        <f>BZ72</f>
        <v>0</v>
      </c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118">
        <f t="shared" si="1"/>
        <v>1000</v>
      </c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20"/>
    </row>
    <row r="72" spans="2:109" ht="18.75" customHeight="1">
      <c r="B72" s="80" t="s">
        <v>50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70"/>
      <c r="AC72" s="180" t="s">
        <v>167</v>
      </c>
      <c r="AD72" s="111"/>
      <c r="AE72" s="111"/>
      <c r="AF72" s="111"/>
      <c r="AG72" s="111"/>
      <c r="AH72" s="112"/>
      <c r="AI72" s="110" t="s">
        <v>49</v>
      </c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2"/>
      <c r="BD72" s="73">
        <v>1000</v>
      </c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>
        <f>BZ73</f>
        <v>0</v>
      </c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118">
        <f t="shared" si="1"/>
        <v>1000</v>
      </c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20"/>
    </row>
    <row r="73" spans="2:109" ht="18.75" customHeight="1">
      <c r="B73" s="80" t="s">
        <v>291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70"/>
      <c r="AC73" s="180" t="s">
        <v>167</v>
      </c>
      <c r="AD73" s="111"/>
      <c r="AE73" s="111"/>
      <c r="AF73" s="111"/>
      <c r="AG73" s="111"/>
      <c r="AH73" s="112"/>
      <c r="AI73" s="110" t="s">
        <v>34</v>
      </c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2"/>
      <c r="BD73" s="73">
        <v>1000</v>
      </c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>
        <v>0</v>
      </c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118">
        <f t="shared" si="1"/>
        <v>1000</v>
      </c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20"/>
    </row>
    <row r="74" spans="2:109" ht="18.75" customHeight="1" hidden="1">
      <c r="B74" s="80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70"/>
      <c r="AC74" s="180"/>
      <c r="AD74" s="111"/>
      <c r="AE74" s="111"/>
      <c r="AF74" s="111"/>
      <c r="AG74" s="111"/>
      <c r="AH74" s="112"/>
      <c r="AI74" s="110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2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118">
        <f t="shared" si="1"/>
        <v>0</v>
      </c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20"/>
    </row>
    <row r="75" spans="2:109" ht="0.75" customHeight="1">
      <c r="B75" s="80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70"/>
      <c r="AC75" s="180"/>
      <c r="AD75" s="111"/>
      <c r="AE75" s="111"/>
      <c r="AF75" s="111"/>
      <c r="AG75" s="111"/>
      <c r="AH75" s="112"/>
      <c r="AI75" s="110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2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118">
        <f t="shared" si="1"/>
        <v>0</v>
      </c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20"/>
    </row>
    <row r="76" spans="2:109" s="21" customFormat="1" ht="24.75" customHeight="1">
      <c r="B76" s="210" t="s">
        <v>253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9"/>
      <c r="AC76" s="203" t="s">
        <v>167</v>
      </c>
      <c r="AD76" s="195"/>
      <c r="AE76" s="195"/>
      <c r="AF76" s="195"/>
      <c r="AG76" s="195"/>
      <c r="AH76" s="196"/>
      <c r="AI76" s="194" t="s">
        <v>35</v>
      </c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6"/>
      <c r="BD76" s="116">
        <f>BD77+BD83+BD95+BD109</f>
        <v>116500</v>
      </c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>
        <f>BZ77+BZ83+BZ95+BZ109</f>
        <v>101344.23000000001</v>
      </c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42">
        <f t="shared" si="1"/>
        <v>15155.76999999999</v>
      </c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4"/>
    </row>
    <row r="77" spans="2:109" ht="34.5" customHeight="1">
      <c r="B77" s="80" t="s">
        <v>0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70"/>
      <c r="AC77" s="180" t="s">
        <v>167</v>
      </c>
      <c r="AD77" s="111"/>
      <c r="AE77" s="111"/>
      <c r="AF77" s="111"/>
      <c r="AG77" s="111"/>
      <c r="AH77" s="112"/>
      <c r="AI77" s="110" t="s">
        <v>36</v>
      </c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2"/>
      <c r="BD77" s="73">
        <f>BD78</f>
        <v>53500</v>
      </c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>
        <f>BZ78</f>
        <v>53220</v>
      </c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118">
        <f t="shared" si="1"/>
        <v>280</v>
      </c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20"/>
    </row>
    <row r="78" spans="2:109" ht="39" customHeight="1">
      <c r="B78" s="80" t="s">
        <v>364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70"/>
      <c r="AC78" s="180" t="s">
        <v>167</v>
      </c>
      <c r="AD78" s="111"/>
      <c r="AE78" s="111"/>
      <c r="AF78" s="111"/>
      <c r="AG78" s="111"/>
      <c r="AH78" s="112"/>
      <c r="AI78" s="110" t="s">
        <v>37</v>
      </c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2"/>
      <c r="BD78" s="73">
        <f>BD80</f>
        <v>53500</v>
      </c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>
        <f>BZ80</f>
        <v>53220</v>
      </c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118">
        <f t="shared" si="1"/>
        <v>280</v>
      </c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20"/>
    </row>
    <row r="79" spans="2:109" ht="81.75" customHeight="1">
      <c r="B79" s="80" t="s">
        <v>394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70"/>
      <c r="AC79" s="180" t="s">
        <v>167</v>
      </c>
      <c r="AD79" s="111"/>
      <c r="AE79" s="111"/>
      <c r="AF79" s="111"/>
      <c r="AG79" s="111"/>
      <c r="AH79" s="112"/>
      <c r="AI79" s="110" t="s">
        <v>457</v>
      </c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2"/>
      <c r="BD79" s="73">
        <f>BD80</f>
        <v>53500</v>
      </c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>
        <f>BZ80</f>
        <v>53220</v>
      </c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118">
        <f>BD79-BZ79</f>
        <v>280</v>
      </c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20"/>
    </row>
    <row r="80" spans="2:109" ht="81" customHeight="1">
      <c r="B80" s="80" t="s">
        <v>394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70"/>
      <c r="AC80" s="180" t="s">
        <v>167</v>
      </c>
      <c r="AD80" s="111"/>
      <c r="AE80" s="111"/>
      <c r="AF80" s="111"/>
      <c r="AG80" s="111"/>
      <c r="AH80" s="112"/>
      <c r="AI80" s="110" t="s">
        <v>554</v>
      </c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2"/>
      <c r="BD80" s="73">
        <f>BD81</f>
        <v>53500</v>
      </c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>
        <f>BZ81</f>
        <v>53220</v>
      </c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118">
        <f t="shared" si="1"/>
        <v>280</v>
      </c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20"/>
    </row>
    <row r="81" spans="2:109" ht="81" customHeight="1">
      <c r="B81" s="80" t="s">
        <v>394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70"/>
      <c r="AC81" s="180" t="s">
        <v>167</v>
      </c>
      <c r="AD81" s="111"/>
      <c r="AE81" s="111"/>
      <c r="AF81" s="111"/>
      <c r="AG81" s="111"/>
      <c r="AH81" s="112"/>
      <c r="AI81" s="110" t="s">
        <v>555</v>
      </c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2"/>
      <c r="BD81" s="73">
        <f>BD82</f>
        <v>53500</v>
      </c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>
        <f>BZ82</f>
        <v>53220</v>
      </c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118">
        <f>BD81-BZ81</f>
        <v>280</v>
      </c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20"/>
    </row>
    <row r="82" spans="2:109" ht="81" customHeight="1">
      <c r="B82" s="80" t="s">
        <v>394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70"/>
      <c r="AC82" s="180" t="s">
        <v>167</v>
      </c>
      <c r="AD82" s="111"/>
      <c r="AE82" s="111"/>
      <c r="AF82" s="111"/>
      <c r="AG82" s="111"/>
      <c r="AH82" s="112"/>
      <c r="AI82" s="110" t="s">
        <v>567</v>
      </c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2"/>
      <c r="BD82" s="73">
        <v>53500</v>
      </c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>
        <v>53220</v>
      </c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118">
        <f>BD82-BZ82</f>
        <v>280</v>
      </c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20"/>
    </row>
    <row r="83" spans="2:109" ht="36.75" customHeight="1">
      <c r="B83" s="80" t="s">
        <v>50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70"/>
      <c r="AC83" s="180" t="s">
        <v>167</v>
      </c>
      <c r="AD83" s="111"/>
      <c r="AE83" s="111"/>
      <c r="AF83" s="111"/>
      <c r="AG83" s="111"/>
      <c r="AH83" s="112"/>
      <c r="AI83" s="110" t="s">
        <v>458</v>
      </c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2"/>
      <c r="BD83" s="73">
        <f>BD84</f>
        <v>18000</v>
      </c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>
        <f>BZ84</f>
        <v>13614.54</v>
      </c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118">
        <f t="shared" si="1"/>
        <v>4385.459999999999</v>
      </c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20"/>
    </row>
    <row r="84" spans="2:109" ht="26.25" customHeight="1">
      <c r="B84" s="80" t="s">
        <v>38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70"/>
      <c r="AC84" s="180" t="s">
        <v>167</v>
      </c>
      <c r="AD84" s="111"/>
      <c r="AE84" s="111"/>
      <c r="AF84" s="111"/>
      <c r="AG84" s="111"/>
      <c r="AH84" s="112"/>
      <c r="AI84" s="110" t="s">
        <v>459</v>
      </c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2"/>
      <c r="BD84" s="73">
        <f>BD85+BD88+BD91</f>
        <v>18000</v>
      </c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>
        <f>BZ85+BZ88+BZ91</f>
        <v>13614.54</v>
      </c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118">
        <f t="shared" si="1"/>
        <v>4385.459999999999</v>
      </c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20"/>
    </row>
    <row r="85" spans="2:109" ht="22.5" customHeight="1">
      <c r="B85" s="80" t="s">
        <v>290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70"/>
      <c r="AC85" s="180" t="s">
        <v>167</v>
      </c>
      <c r="AD85" s="111"/>
      <c r="AE85" s="111"/>
      <c r="AF85" s="111"/>
      <c r="AG85" s="111"/>
      <c r="AH85" s="112"/>
      <c r="AI85" s="110" t="s">
        <v>460</v>
      </c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2"/>
      <c r="BD85" s="73">
        <v>3000</v>
      </c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>
        <v>846.28</v>
      </c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118">
        <f t="shared" si="1"/>
        <v>2153.7200000000003</v>
      </c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20"/>
    </row>
    <row r="86" spans="2:109" ht="18.75" customHeight="1" hidden="1">
      <c r="B86" s="80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70"/>
      <c r="AC86" s="180"/>
      <c r="AD86" s="111"/>
      <c r="AE86" s="111"/>
      <c r="AF86" s="111"/>
      <c r="AG86" s="111"/>
      <c r="AH86" s="112"/>
      <c r="AI86" s="110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2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118">
        <f t="shared" si="1"/>
        <v>0</v>
      </c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20"/>
    </row>
    <row r="87" spans="2:109" ht="18.75" customHeight="1" hidden="1">
      <c r="B87" s="80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70"/>
      <c r="AC87" s="180"/>
      <c r="AD87" s="111"/>
      <c r="AE87" s="111"/>
      <c r="AF87" s="111"/>
      <c r="AG87" s="111"/>
      <c r="AH87" s="112"/>
      <c r="AI87" s="110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2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118">
        <f t="shared" si="1"/>
        <v>0</v>
      </c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20"/>
    </row>
    <row r="88" spans="2:109" ht="13.5" customHeight="1">
      <c r="B88" s="80" t="s">
        <v>39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70"/>
      <c r="AC88" s="180" t="s">
        <v>167</v>
      </c>
      <c r="AD88" s="111"/>
      <c r="AE88" s="111"/>
      <c r="AF88" s="111"/>
      <c r="AG88" s="111"/>
      <c r="AH88" s="112"/>
      <c r="AI88" s="110" t="s">
        <v>461</v>
      </c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2"/>
      <c r="BD88" s="73">
        <v>1000</v>
      </c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>
        <v>0</v>
      </c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118">
        <f t="shared" si="1"/>
        <v>1000</v>
      </c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20"/>
    </row>
    <row r="89" spans="2:109" ht="18.75" customHeight="1" hidden="1">
      <c r="B89" s="80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70"/>
      <c r="AC89" s="180"/>
      <c r="AD89" s="111"/>
      <c r="AE89" s="111"/>
      <c r="AF89" s="111"/>
      <c r="AG89" s="111"/>
      <c r="AH89" s="112"/>
      <c r="AI89" s="110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2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118">
        <f t="shared" si="1"/>
        <v>0</v>
      </c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20"/>
    </row>
    <row r="90" spans="2:109" ht="18.75" customHeight="1" hidden="1">
      <c r="B90" s="80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70"/>
      <c r="AC90" s="180"/>
      <c r="AD90" s="111"/>
      <c r="AE90" s="111"/>
      <c r="AF90" s="111"/>
      <c r="AG90" s="111"/>
      <c r="AH90" s="112"/>
      <c r="AI90" s="110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2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118">
        <f t="shared" si="1"/>
        <v>0</v>
      </c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20"/>
    </row>
    <row r="91" spans="2:109" ht="12" customHeight="1">
      <c r="B91" s="80" t="s">
        <v>40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0"/>
      <c r="AC91" s="180" t="s">
        <v>167</v>
      </c>
      <c r="AD91" s="111"/>
      <c r="AE91" s="111"/>
      <c r="AF91" s="111"/>
      <c r="AG91" s="111"/>
      <c r="AH91" s="112"/>
      <c r="AI91" s="110" t="s">
        <v>462</v>
      </c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2"/>
      <c r="BD91" s="73">
        <v>14000</v>
      </c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>
        <v>12768.26</v>
      </c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118">
        <f t="shared" si="1"/>
        <v>1231.7399999999998</v>
      </c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20"/>
    </row>
    <row r="92" spans="2:109" ht="18.75" customHeight="1" hidden="1">
      <c r="B92" s="80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0"/>
      <c r="AC92" s="180"/>
      <c r="AD92" s="111"/>
      <c r="AE92" s="111"/>
      <c r="AF92" s="111"/>
      <c r="AG92" s="111"/>
      <c r="AH92" s="112"/>
      <c r="AI92" s="110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2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118">
        <f t="shared" si="1"/>
        <v>0</v>
      </c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20"/>
    </row>
    <row r="93" spans="2:109" ht="18.75" customHeight="1" hidden="1">
      <c r="B93" s="80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70"/>
      <c r="AC93" s="180"/>
      <c r="AD93" s="111"/>
      <c r="AE93" s="111"/>
      <c r="AF93" s="111"/>
      <c r="AG93" s="111"/>
      <c r="AH93" s="112"/>
      <c r="AI93" s="110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2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118">
        <f t="shared" si="1"/>
        <v>0</v>
      </c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20"/>
    </row>
    <row r="94" spans="2:109" ht="12" customHeight="1" hidden="1">
      <c r="B94" s="80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70"/>
      <c r="AC94" s="180"/>
      <c r="AD94" s="111"/>
      <c r="AE94" s="111"/>
      <c r="AF94" s="111"/>
      <c r="AG94" s="111"/>
      <c r="AH94" s="112"/>
      <c r="AI94" s="110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2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118">
        <f t="shared" si="1"/>
        <v>0</v>
      </c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20"/>
    </row>
    <row r="95" spans="2:109" ht="36" customHeight="1">
      <c r="B95" s="80" t="s">
        <v>463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70"/>
      <c r="AC95" s="180" t="s">
        <v>167</v>
      </c>
      <c r="AD95" s="111"/>
      <c r="AE95" s="111"/>
      <c r="AF95" s="111"/>
      <c r="AG95" s="111"/>
      <c r="AH95" s="112"/>
      <c r="AI95" s="110" t="s">
        <v>464</v>
      </c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2"/>
      <c r="BD95" s="73">
        <f>BD96</f>
        <v>30000</v>
      </c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>
        <f>BZ96</f>
        <v>21808</v>
      </c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118">
        <f t="shared" si="1"/>
        <v>8192</v>
      </c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20"/>
    </row>
    <row r="96" spans="2:109" ht="48" customHeight="1">
      <c r="B96" s="80" t="s">
        <v>483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70"/>
      <c r="AC96" s="180" t="s">
        <v>167</v>
      </c>
      <c r="AD96" s="111"/>
      <c r="AE96" s="111"/>
      <c r="AF96" s="111"/>
      <c r="AG96" s="111"/>
      <c r="AH96" s="112"/>
      <c r="AI96" s="110" t="s">
        <v>526</v>
      </c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2"/>
      <c r="BD96" s="73">
        <f>BD104</f>
        <v>30000</v>
      </c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>
        <f>BZ104</f>
        <v>21808</v>
      </c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118">
        <f t="shared" si="1"/>
        <v>8192</v>
      </c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20"/>
    </row>
    <row r="97" spans="2:109" ht="87.75" customHeight="1" hidden="1">
      <c r="B97" s="80" t="s">
        <v>351</v>
      </c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70"/>
      <c r="AC97" s="180" t="s">
        <v>167</v>
      </c>
      <c r="AD97" s="111"/>
      <c r="AE97" s="111"/>
      <c r="AF97" s="111"/>
      <c r="AG97" s="111"/>
      <c r="AH97" s="112"/>
      <c r="AI97" s="110" t="s">
        <v>41</v>
      </c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2"/>
      <c r="BD97" s="73">
        <v>39800</v>
      </c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>
        <v>26816</v>
      </c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118">
        <f t="shared" si="1"/>
        <v>12984</v>
      </c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20"/>
    </row>
    <row r="98" spans="2:109" s="26" customFormat="1" ht="25.5" customHeight="1" hidden="1">
      <c r="B98" s="80" t="s">
        <v>393</v>
      </c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70"/>
      <c r="AC98" s="180" t="s">
        <v>167</v>
      </c>
      <c r="AD98" s="111"/>
      <c r="AE98" s="111"/>
      <c r="AF98" s="111"/>
      <c r="AG98" s="111"/>
      <c r="AH98" s="112"/>
      <c r="AI98" s="110" t="s">
        <v>280</v>
      </c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2"/>
      <c r="BD98" s="74">
        <v>39800</v>
      </c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6"/>
      <c r="BZ98" s="74">
        <v>26816</v>
      </c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6"/>
      <c r="CP98" s="118">
        <f t="shared" si="1"/>
        <v>12984</v>
      </c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20"/>
    </row>
    <row r="99" spans="2:109" ht="27.75" customHeight="1" hidden="1">
      <c r="B99" s="80" t="s">
        <v>24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70"/>
      <c r="AC99" s="180" t="s">
        <v>167</v>
      </c>
      <c r="AD99" s="111"/>
      <c r="AE99" s="111"/>
      <c r="AF99" s="111"/>
      <c r="AG99" s="111"/>
      <c r="AH99" s="112"/>
      <c r="AI99" s="110" t="s">
        <v>42</v>
      </c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2"/>
      <c r="BD99" s="73">
        <v>39800</v>
      </c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>
        <v>26816</v>
      </c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118">
        <f t="shared" si="1"/>
        <v>12984</v>
      </c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20"/>
    </row>
    <row r="100" spans="2:109" ht="34.5" customHeight="1" hidden="1">
      <c r="B100" s="80" t="s">
        <v>201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70"/>
      <c r="AC100" s="180" t="s">
        <v>167</v>
      </c>
      <c r="AD100" s="111"/>
      <c r="AE100" s="111"/>
      <c r="AF100" s="111"/>
      <c r="AG100" s="111"/>
      <c r="AH100" s="112"/>
      <c r="AI100" s="110" t="s">
        <v>43</v>
      </c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2"/>
      <c r="BD100" s="73">
        <v>39800</v>
      </c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>
        <v>26816</v>
      </c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118">
        <f t="shared" si="1"/>
        <v>12984</v>
      </c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20"/>
    </row>
    <row r="101" spans="2:109" ht="1.5" customHeight="1" hidden="1">
      <c r="B101" s="80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70"/>
      <c r="AC101" s="180"/>
      <c r="AD101" s="111"/>
      <c r="AE101" s="111"/>
      <c r="AF101" s="111"/>
      <c r="AG101" s="111"/>
      <c r="AH101" s="112"/>
      <c r="AI101" s="110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2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118">
        <f t="shared" si="1"/>
        <v>0</v>
      </c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20"/>
    </row>
    <row r="102" spans="2:109" ht="28.5" customHeight="1" hidden="1">
      <c r="B102" s="80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70"/>
      <c r="AC102" s="180"/>
      <c r="AD102" s="111"/>
      <c r="AE102" s="111"/>
      <c r="AF102" s="111"/>
      <c r="AG102" s="111"/>
      <c r="AH102" s="112"/>
      <c r="AI102" s="110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2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118">
        <f t="shared" si="1"/>
        <v>0</v>
      </c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20"/>
    </row>
    <row r="103" spans="2:109" ht="36" customHeight="1" hidden="1">
      <c r="B103" s="80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70"/>
      <c r="AC103" s="180"/>
      <c r="AD103" s="111"/>
      <c r="AE103" s="111"/>
      <c r="AF103" s="111"/>
      <c r="AG103" s="111"/>
      <c r="AH103" s="112"/>
      <c r="AI103" s="110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2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118">
        <f t="shared" si="1"/>
        <v>0</v>
      </c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20"/>
    </row>
    <row r="104" spans="2:109" ht="135" customHeight="1">
      <c r="B104" s="80" t="s">
        <v>484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70"/>
      <c r="AC104" s="180" t="s">
        <v>167</v>
      </c>
      <c r="AD104" s="111"/>
      <c r="AE104" s="111"/>
      <c r="AF104" s="111"/>
      <c r="AG104" s="111"/>
      <c r="AH104" s="112"/>
      <c r="AI104" s="110" t="s">
        <v>44</v>
      </c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2"/>
      <c r="BD104" s="73">
        <f>BD105</f>
        <v>30000</v>
      </c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>
        <f>BZ105</f>
        <v>21808</v>
      </c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118">
        <f t="shared" si="1"/>
        <v>8192</v>
      </c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20"/>
    </row>
    <row r="105" spans="2:109" s="26" customFormat="1" ht="35.25" customHeight="1">
      <c r="B105" s="80" t="s">
        <v>393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70"/>
      <c r="AC105" s="180" t="s">
        <v>167</v>
      </c>
      <c r="AD105" s="111"/>
      <c r="AE105" s="111"/>
      <c r="AF105" s="111"/>
      <c r="AG105" s="111"/>
      <c r="AH105" s="112"/>
      <c r="AI105" s="110" t="s">
        <v>281</v>
      </c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2"/>
      <c r="BD105" s="74">
        <f>BD106</f>
        <v>30000</v>
      </c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6"/>
      <c r="BZ105" s="74">
        <f>BZ106</f>
        <v>21808</v>
      </c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6"/>
      <c r="CP105" s="118">
        <f t="shared" si="1"/>
        <v>8192</v>
      </c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20"/>
    </row>
    <row r="106" spans="2:109" ht="34.5" customHeight="1">
      <c r="B106" s="80" t="s">
        <v>24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70"/>
      <c r="AC106" s="180" t="s">
        <v>167</v>
      </c>
      <c r="AD106" s="111"/>
      <c r="AE106" s="111"/>
      <c r="AF106" s="111"/>
      <c r="AG106" s="111"/>
      <c r="AH106" s="112"/>
      <c r="AI106" s="110" t="s">
        <v>45</v>
      </c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2"/>
      <c r="BD106" s="73">
        <f>BD107</f>
        <v>30000</v>
      </c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>
        <f>BZ107</f>
        <v>21808</v>
      </c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118">
        <f t="shared" si="1"/>
        <v>8192</v>
      </c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20"/>
    </row>
    <row r="107" spans="2:109" ht="37.5" customHeight="1">
      <c r="B107" s="80" t="s">
        <v>201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70"/>
      <c r="AC107" s="180" t="s">
        <v>167</v>
      </c>
      <c r="AD107" s="111"/>
      <c r="AE107" s="111"/>
      <c r="AF107" s="111"/>
      <c r="AG107" s="111"/>
      <c r="AH107" s="112"/>
      <c r="AI107" s="110" t="s">
        <v>46</v>
      </c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2"/>
      <c r="BD107" s="73">
        <v>30000</v>
      </c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>
        <v>21808</v>
      </c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118">
        <f t="shared" si="1"/>
        <v>8192</v>
      </c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20"/>
    </row>
    <row r="108" spans="2:109" ht="1.5" customHeight="1" hidden="1">
      <c r="B108" s="80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70"/>
      <c r="AC108" s="180"/>
      <c r="AD108" s="111"/>
      <c r="AE108" s="111"/>
      <c r="AF108" s="111"/>
      <c r="AG108" s="111"/>
      <c r="AH108" s="112"/>
      <c r="AI108" s="110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2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118">
        <f t="shared" si="1"/>
        <v>0</v>
      </c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20"/>
    </row>
    <row r="109" spans="2:109" ht="34.5" customHeight="1">
      <c r="B109" s="80" t="s">
        <v>402</v>
      </c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70"/>
      <c r="AC109" s="180" t="s">
        <v>167</v>
      </c>
      <c r="AD109" s="111"/>
      <c r="AE109" s="111"/>
      <c r="AF109" s="111"/>
      <c r="AG109" s="111"/>
      <c r="AH109" s="112"/>
      <c r="AI109" s="110" t="s">
        <v>465</v>
      </c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2"/>
      <c r="BD109" s="73">
        <v>15000</v>
      </c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>
        <f>BZ110</f>
        <v>12701.69</v>
      </c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118">
        <f t="shared" si="1"/>
        <v>2298.3099999999995</v>
      </c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20"/>
    </row>
    <row r="110" spans="2:109" ht="17.25" customHeight="1">
      <c r="B110" s="80" t="s">
        <v>401</v>
      </c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70"/>
      <c r="AC110" s="180" t="s">
        <v>167</v>
      </c>
      <c r="AD110" s="111"/>
      <c r="AE110" s="111"/>
      <c r="AF110" s="111"/>
      <c r="AG110" s="111"/>
      <c r="AH110" s="112"/>
      <c r="AI110" s="110" t="s">
        <v>466</v>
      </c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2"/>
      <c r="BD110" s="73">
        <v>15000</v>
      </c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>
        <f>BZ111+BZ116</f>
        <v>12701.69</v>
      </c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118">
        <f t="shared" si="1"/>
        <v>2298.3099999999995</v>
      </c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20"/>
    </row>
    <row r="111" spans="2:109" ht="92.25" customHeight="1">
      <c r="B111" s="80" t="s">
        <v>485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70"/>
      <c r="AC111" s="180" t="s">
        <v>167</v>
      </c>
      <c r="AD111" s="111"/>
      <c r="AE111" s="111"/>
      <c r="AF111" s="111"/>
      <c r="AG111" s="111"/>
      <c r="AH111" s="112"/>
      <c r="AI111" s="110" t="s">
        <v>467</v>
      </c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2"/>
      <c r="BD111" s="73">
        <v>15000</v>
      </c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>
        <f>BZ112</f>
        <v>12701.69</v>
      </c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118">
        <f t="shared" si="1"/>
        <v>2298.3099999999995</v>
      </c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20"/>
    </row>
    <row r="112" spans="2:109" ht="23.25" customHeight="1">
      <c r="B112" s="80" t="s">
        <v>50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70"/>
      <c r="AC112" s="180" t="s">
        <v>167</v>
      </c>
      <c r="AD112" s="111"/>
      <c r="AE112" s="111"/>
      <c r="AF112" s="111"/>
      <c r="AG112" s="111"/>
      <c r="AH112" s="112"/>
      <c r="AI112" s="110" t="s">
        <v>468</v>
      </c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2"/>
      <c r="BD112" s="73">
        <v>15000</v>
      </c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>
        <f>BZ113</f>
        <v>12701.69</v>
      </c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118">
        <f t="shared" si="1"/>
        <v>2298.3099999999995</v>
      </c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20"/>
    </row>
    <row r="113" spans="2:109" ht="23.25" customHeight="1">
      <c r="B113" s="80" t="s">
        <v>486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70"/>
      <c r="AC113" s="180" t="s">
        <v>167</v>
      </c>
      <c r="AD113" s="111"/>
      <c r="AE113" s="111"/>
      <c r="AF113" s="111"/>
      <c r="AG113" s="111"/>
      <c r="AH113" s="112"/>
      <c r="AI113" s="110" t="s">
        <v>469</v>
      </c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2"/>
      <c r="BD113" s="73">
        <v>15000</v>
      </c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>
        <f>BZ115</f>
        <v>12701.69</v>
      </c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118">
        <f t="shared" si="1"/>
        <v>2298.3099999999995</v>
      </c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20"/>
    </row>
    <row r="114" spans="2:109" ht="22.5" customHeight="1" hidden="1">
      <c r="B114" s="80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70"/>
      <c r="AC114" s="180"/>
      <c r="AD114" s="111"/>
      <c r="AE114" s="111"/>
      <c r="AF114" s="111"/>
      <c r="AG114" s="111"/>
      <c r="AH114" s="112"/>
      <c r="AI114" s="110" t="s">
        <v>143</v>
      </c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2"/>
      <c r="BD114" s="74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6"/>
      <c r="BZ114" s="74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6"/>
      <c r="CP114" s="118">
        <f t="shared" si="1"/>
        <v>0</v>
      </c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20"/>
    </row>
    <row r="115" spans="2:109" ht="36.75" customHeight="1">
      <c r="B115" s="80" t="s">
        <v>487</v>
      </c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70"/>
      <c r="AC115" s="180" t="s">
        <v>167</v>
      </c>
      <c r="AD115" s="111"/>
      <c r="AE115" s="111"/>
      <c r="AF115" s="111"/>
      <c r="AG115" s="111"/>
      <c r="AH115" s="112"/>
      <c r="AI115" s="110" t="s">
        <v>442</v>
      </c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2"/>
      <c r="BD115" s="73">
        <v>15000</v>
      </c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>
        <v>12701.69</v>
      </c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118">
        <f t="shared" si="1"/>
        <v>2298.3099999999995</v>
      </c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20"/>
    </row>
    <row r="116" spans="2:109" ht="59.25" customHeight="1" hidden="1">
      <c r="B116" s="80" t="s">
        <v>488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70"/>
      <c r="AC116" s="180" t="s">
        <v>167</v>
      </c>
      <c r="AD116" s="111"/>
      <c r="AE116" s="111"/>
      <c r="AF116" s="111"/>
      <c r="AG116" s="111"/>
      <c r="AH116" s="112"/>
      <c r="AI116" s="110" t="s">
        <v>470</v>
      </c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2"/>
      <c r="BD116" s="73">
        <f>BD117</f>
        <v>0</v>
      </c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>
        <f>BZ117</f>
        <v>0</v>
      </c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118">
        <f t="shared" si="1"/>
        <v>0</v>
      </c>
      <c r="CQ116" s="119"/>
      <c r="CR116" s="119"/>
      <c r="CS116" s="119"/>
      <c r="CT116" s="119"/>
      <c r="CU116" s="119"/>
      <c r="CV116" s="119"/>
      <c r="CW116" s="119"/>
      <c r="CX116" s="119"/>
      <c r="CY116" s="119"/>
      <c r="CZ116" s="119"/>
      <c r="DA116" s="119"/>
      <c r="DB116" s="119"/>
      <c r="DC116" s="119"/>
      <c r="DD116" s="119"/>
      <c r="DE116" s="120"/>
    </row>
    <row r="117" spans="2:109" ht="19.5" customHeight="1" hidden="1">
      <c r="B117" s="80" t="s">
        <v>50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70"/>
      <c r="AC117" s="180" t="s">
        <v>167</v>
      </c>
      <c r="AD117" s="111"/>
      <c r="AE117" s="111"/>
      <c r="AF117" s="111"/>
      <c r="AG117" s="111"/>
      <c r="AH117" s="112"/>
      <c r="AI117" s="110" t="s">
        <v>527</v>
      </c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2"/>
      <c r="BD117" s="73">
        <f>BD118</f>
        <v>0</v>
      </c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>
        <f>BZ118</f>
        <v>0</v>
      </c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118">
        <f t="shared" si="1"/>
        <v>0</v>
      </c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20"/>
    </row>
    <row r="118" spans="2:109" ht="23.25" customHeight="1" hidden="1">
      <c r="B118" s="80" t="s">
        <v>38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70"/>
      <c r="AC118" s="180" t="s">
        <v>167</v>
      </c>
      <c r="AD118" s="111"/>
      <c r="AE118" s="111"/>
      <c r="AF118" s="111"/>
      <c r="AG118" s="111"/>
      <c r="AH118" s="112"/>
      <c r="AI118" s="110" t="s">
        <v>471</v>
      </c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2"/>
      <c r="BD118" s="73">
        <f>BD119</f>
        <v>0</v>
      </c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>
        <f>BZ119</f>
        <v>0</v>
      </c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118">
        <f t="shared" si="1"/>
        <v>0</v>
      </c>
      <c r="CQ118" s="119"/>
      <c r="CR118" s="119"/>
      <c r="CS118" s="119"/>
      <c r="CT118" s="119"/>
      <c r="CU118" s="119"/>
      <c r="CV118" s="119"/>
      <c r="CW118" s="119"/>
      <c r="CX118" s="119"/>
      <c r="CY118" s="119"/>
      <c r="CZ118" s="119"/>
      <c r="DA118" s="119"/>
      <c r="DB118" s="119"/>
      <c r="DC118" s="119"/>
      <c r="DD118" s="119"/>
      <c r="DE118" s="120"/>
    </row>
    <row r="119" spans="2:109" ht="22.5" customHeight="1" hidden="1">
      <c r="B119" s="80" t="s">
        <v>40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70"/>
      <c r="AC119" s="180" t="s">
        <v>167</v>
      </c>
      <c r="AD119" s="111"/>
      <c r="AE119" s="111"/>
      <c r="AF119" s="111"/>
      <c r="AG119" s="111"/>
      <c r="AH119" s="112"/>
      <c r="AI119" s="110" t="s">
        <v>416</v>
      </c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2"/>
      <c r="BD119" s="73">
        <v>0</v>
      </c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>
        <v>0</v>
      </c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118">
        <f t="shared" si="1"/>
        <v>0</v>
      </c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20"/>
    </row>
    <row r="120" spans="2:109" ht="18.75" customHeight="1">
      <c r="B120" s="210" t="s">
        <v>244</v>
      </c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9"/>
      <c r="AC120" s="203" t="s">
        <v>167</v>
      </c>
      <c r="AD120" s="195"/>
      <c r="AE120" s="195"/>
      <c r="AF120" s="195"/>
      <c r="AG120" s="195"/>
      <c r="AH120" s="196"/>
      <c r="AI120" s="194" t="s">
        <v>346</v>
      </c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5"/>
      <c r="BC120" s="196"/>
      <c r="BD120" s="116">
        <f>BD121</f>
        <v>189500</v>
      </c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>
        <f>BZ121</f>
        <v>77397.25</v>
      </c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8">
        <f t="shared" si="1"/>
        <v>112102.75</v>
      </c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20"/>
    </row>
    <row r="121" spans="2:109" s="21" customFormat="1" ht="23.25" customHeight="1">
      <c r="B121" s="210" t="s">
        <v>395</v>
      </c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9"/>
      <c r="AC121" s="203" t="s">
        <v>167</v>
      </c>
      <c r="AD121" s="195"/>
      <c r="AE121" s="195"/>
      <c r="AF121" s="195"/>
      <c r="AG121" s="195"/>
      <c r="AH121" s="196"/>
      <c r="AI121" s="194" t="s">
        <v>51</v>
      </c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6"/>
      <c r="BD121" s="116">
        <f>BD122+BD129</f>
        <v>189500</v>
      </c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>
        <f>BZ122+BZ129</f>
        <v>77397.25</v>
      </c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42">
        <f t="shared" si="1"/>
        <v>112102.75</v>
      </c>
      <c r="CQ121" s="143"/>
      <c r="CR121" s="143"/>
      <c r="CS121" s="143"/>
      <c r="CT121" s="143"/>
      <c r="CU121" s="143"/>
      <c r="CV121" s="143"/>
      <c r="CW121" s="143"/>
      <c r="CX121" s="143"/>
      <c r="CY121" s="143"/>
      <c r="CZ121" s="143"/>
      <c r="DA121" s="143"/>
      <c r="DB121" s="143"/>
      <c r="DC121" s="143"/>
      <c r="DD121" s="143"/>
      <c r="DE121" s="144"/>
    </row>
    <row r="122" spans="2:109" ht="34.5" customHeight="1">
      <c r="B122" s="80" t="s">
        <v>402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70"/>
      <c r="AC122" s="180" t="s">
        <v>167</v>
      </c>
      <c r="AD122" s="111"/>
      <c r="AE122" s="111"/>
      <c r="AF122" s="111"/>
      <c r="AG122" s="111"/>
      <c r="AH122" s="112"/>
      <c r="AI122" s="110" t="s">
        <v>404</v>
      </c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2"/>
      <c r="BD122" s="116">
        <v>186000</v>
      </c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>
        <f>BZ123</f>
        <v>77397.25</v>
      </c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42">
        <f t="shared" si="1"/>
        <v>108602.75</v>
      </c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  <c r="DE122" s="144"/>
    </row>
    <row r="123" spans="2:109" ht="12">
      <c r="B123" s="80" t="s">
        <v>401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70"/>
      <c r="AC123" s="180" t="s">
        <v>167</v>
      </c>
      <c r="AD123" s="111"/>
      <c r="AE123" s="111"/>
      <c r="AF123" s="111"/>
      <c r="AG123" s="111"/>
      <c r="AH123" s="112"/>
      <c r="AI123" s="110" t="s">
        <v>52</v>
      </c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2"/>
      <c r="BD123" s="73">
        <v>186000</v>
      </c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>
        <f>BZ124</f>
        <v>77397.25</v>
      </c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118">
        <f t="shared" si="1"/>
        <v>108602.75</v>
      </c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19"/>
      <c r="DC123" s="119"/>
      <c r="DD123" s="119"/>
      <c r="DE123" s="120"/>
    </row>
    <row r="124" spans="2:109" ht="81.75" customHeight="1">
      <c r="B124" s="80" t="s">
        <v>489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70"/>
      <c r="AC124" s="180" t="s">
        <v>167</v>
      </c>
      <c r="AD124" s="111"/>
      <c r="AE124" s="111"/>
      <c r="AF124" s="111"/>
      <c r="AG124" s="111"/>
      <c r="AH124" s="112"/>
      <c r="AI124" s="110" t="s">
        <v>53</v>
      </c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2"/>
      <c r="BD124" s="73">
        <v>186000</v>
      </c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>
        <f>BZ125</f>
        <v>77397.25</v>
      </c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118">
        <f t="shared" si="1"/>
        <v>108602.75</v>
      </c>
      <c r="CQ124" s="119"/>
      <c r="CR124" s="119"/>
      <c r="CS124" s="119"/>
      <c r="CT124" s="119"/>
      <c r="CU124" s="119"/>
      <c r="CV124" s="119"/>
      <c r="CW124" s="119"/>
      <c r="CX124" s="119"/>
      <c r="CY124" s="119"/>
      <c r="CZ124" s="119"/>
      <c r="DA124" s="119"/>
      <c r="DB124" s="119"/>
      <c r="DC124" s="119"/>
      <c r="DD124" s="119"/>
      <c r="DE124" s="120"/>
    </row>
    <row r="125" spans="2:109" ht="81.75" customHeight="1">
      <c r="B125" s="80" t="s">
        <v>47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70"/>
      <c r="AC125" s="180" t="s">
        <v>167</v>
      </c>
      <c r="AD125" s="111"/>
      <c r="AE125" s="111"/>
      <c r="AF125" s="111"/>
      <c r="AG125" s="111"/>
      <c r="AH125" s="112"/>
      <c r="AI125" s="110" t="s">
        <v>490</v>
      </c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2"/>
      <c r="BD125" s="73">
        <v>186000</v>
      </c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>
        <f>BZ126</f>
        <v>77397.25</v>
      </c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118">
        <f t="shared" si="1"/>
        <v>108602.75</v>
      </c>
      <c r="CQ125" s="119"/>
      <c r="CR125" s="119"/>
      <c r="CS125" s="119"/>
      <c r="CT125" s="119"/>
      <c r="CU125" s="119"/>
      <c r="CV125" s="119"/>
      <c r="CW125" s="119"/>
      <c r="CX125" s="119"/>
      <c r="CY125" s="119"/>
      <c r="CZ125" s="119"/>
      <c r="DA125" s="119"/>
      <c r="DB125" s="119"/>
      <c r="DC125" s="119"/>
      <c r="DD125" s="119"/>
      <c r="DE125" s="120"/>
    </row>
    <row r="126" spans="2:109" ht="37.5" customHeight="1">
      <c r="B126" s="80" t="s">
        <v>391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70"/>
      <c r="AC126" s="180" t="s">
        <v>167</v>
      </c>
      <c r="AD126" s="111"/>
      <c r="AE126" s="111"/>
      <c r="AF126" s="111"/>
      <c r="AG126" s="111"/>
      <c r="AH126" s="112"/>
      <c r="AI126" s="110" t="s">
        <v>54</v>
      </c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2"/>
      <c r="BD126" s="73">
        <v>186000</v>
      </c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>
        <f>BZ127+BZ128</f>
        <v>77397.25</v>
      </c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118">
        <f t="shared" si="1"/>
        <v>108602.75</v>
      </c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19"/>
      <c r="DE126" s="120"/>
    </row>
    <row r="127" spans="2:109" ht="26.25" customHeight="1">
      <c r="B127" s="80" t="s">
        <v>11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70"/>
      <c r="AC127" s="180" t="s">
        <v>167</v>
      </c>
      <c r="AD127" s="111"/>
      <c r="AE127" s="111"/>
      <c r="AF127" s="111"/>
      <c r="AG127" s="111"/>
      <c r="AH127" s="112"/>
      <c r="AI127" s="110" t="s">
        <v>55</v>
      </c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2"/>
      <c r="BD127" s="73">
        <v>142800</v>
      </c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>
        <v>61095.2</v>
      </c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118">
        <f t="shared" si="1"/>
        <v>81704.8</v>
      </c>
      <c r="CQ127" s="119"/>
      <c r="CR127" s="119"/>
      <c r="CS127" s="119"/>
      <c r="CT127" s="119"/>
      <c r="CU127" s="119"/>
      <c r="CV127" s="119"/>
      <c r="CW127" s="119"/>
      <c r="CX127" s="119"/>
      <c r="CY127" s="119"/>
      <c r="CZ127" s="119"/>
      <c r="DA127" s="119"/>
      <c r="DB127" s="119"/>
      <c r="DC127" s="119"/>
      <c r="DD127" s="119"/>
      <c r="DE127" s="120"/>
    </row>
    <row r="128" spans="2:109" ht="60.75" customHeight="1">
      <c r="B128" s="80" t="s">
        <v>14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70"/>
      <c r="AC128" s="180" t="s">
        <v>167</v>
      </c>
      <c r="AD128" s="111"/>
      <c r="AE128" s="111"/>
      <c r="AF128" s="111"/>
      <c r="AG128" s="111"/>
      <c r="AH128" s="112"/>
      <c r="AI128" s="110" t="s">
        <v>56</v>
      </c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2"/>
      <c r="BD128" s="73">
        <v>43200</v>
      </c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>
        <v>16302.05</v>
      </c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118">
        <f t="shared" si="1"/>
        <v>26897.95</v>
      </c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19"/>
      <c r="DE128" s="120"/>
    </row>
    <row r="129" spans="2:109" ht="78.75" customHeight="1">
      <c r="B129" s="80" t="s">
        <v>489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70"/>
      <c r="AC129" s="180" t="s">
        <v>167</v>
      </c>
      <c r="AD129" s="111"/>
      <c r="AE129" s="111"/>
      <c r="AF129" s="111"/>
      <c r="AG129" s="111"/>
      <c r="AH129" s="112"/>
      <c r="AI129" s="110" t="s">
        <v>539</v>
      </c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2"/>
      <c r="BD129" s="73">
        <v>3500</v>
      </c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>
        <f>BZ130</f>
        <v>0</v>
      </c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118">
        <f t="shared" si="1"/>
        <v>3500</v>
      </c>
      <c r="CQ129" s="119"/>
      <c r="CR129" s="119"/>
      <c r="CS129" s="119"/>
      <c r="CT129" s="119"/>
      <c r="CU129" s="119"/>
      <c r="CV129" s="119"/>
      <c r="CW129" s="119"/>
      <c r="CX129" s="119"/>
      <c r="CY129" s="119"/>
      <c r="CZ129" s="119"/>
      <c r="DA129" s="119"/>
      <c r="DB129" s="119"/>
      <c r="DC129" s="119"/>
      <c r="DD129" s="119"/>
      <c r="DE129" s="120"/>
    </row>
    <row r="130" spans="2:109" ht="38.25" customHeight="1">
      <c r="B130" s="80" t="s">
        <v>393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70"/>
      <c r="AC130" s="180" t="s">
        <v>167</v>
      </c>
      <c r="AD130" s="111"/>
      <c r="AE130" s="111"/>
      <c r="AF130" s="111"/>
      <c r="AG130" s="111"/>
      <c r="AH130" s="112"/>
      <c r="AI130" s="110" t="s">
        <v>540</v>
      </c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2"/>
      <c r="BD130" s="73">
        <v>3500</v>
      </c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>
        <f>BZ131</f>
        <v>0</v>
      </c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118">
        <f t="shared" si="1"/>
        <v>3500</v>
      </c>
      <c r="CQ130" s="119"/>
      <c r="CR130" s="119"/>
      <c r="CS130" s="119"/>
      <c r="CT130" s="119"/>
      <c r="CU130" s="119"/>
      <c r="CV130" s="119"/>
      <c r="CW130" s="119"/>
      <c r="CX130" s="119"/>
      <c r="CY130" s="119"/>
      <c r="CZ130" s="119"/>
      <c r="DA130" s="119"/>
      <c r="DB130" s="119"/>
      <c r="DC130" s="119"/>
      <c r="DD130" s="119"/>
      <c r="DE130" s="120"/>
    </row>
    <row r="131" spans="2:109" ht="36" customHeight="1">
      <c r="B131" s="80" t="s">
        <v>24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70"/>
      <c r="AC131" s="180" t="s">
        <v>167</v>
      </c>
      <c r="AD131" s="111"/>
      <c r="AE131" s="111"/>
      <c r="AF131" s="111"/>
      <c r="AG131" s="111"/>
      <c r="AH131" s="112"/>
      <c r="AI131" s="110" t="s">
        <v>541</v>
      </c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2"/>
      <c r="BD131" s="73">
        <v>3500</v>
      </c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>
        <f>BZ132</f>
        <v>0</v>
      </c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118">
        <f t="shared" si="1"/>
        <v>3500</v>
      </c>
      <c r="CQ131" s="119"/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20"/>
    </row>
    <row r="132" spans="2:109" ht="37.5" customHeight="1">
      <c r="B132" s="80" t="s">
        <v>552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70"/>
      <c r="AC132" s="180" t="s">
        <v>167</v>
      </c>
      <c r="AD132" s="111"/>
      <c r="AE132" s="111"/>
      <c r="AF132" s="111"/>
      <c r="AG132" s="111"/>
      <c r="AH132" s="112"/>
      <c r="AI132" s="110" t="s">
        <v>542</v>
      </c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2"/>
      <c r="BD132" s="73">
        <v>3500</v>
      </c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>
        <v>0</v>
      </c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118">
        <f t="shared" si="1"/>
        <v>3500</v>
      </c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20"/>
    </row>
    <row r="133" spans="2:109" ht="24" customHeight="1">
      <c r="B133" s="210" t="s">
        <v>297</v>
      </c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9"/>
      <c r="AC133" s="180" t="s">
        <v>167</v>
      </c>
      <c r="AD133" s="111"/>
      <c r="AE133" s="111"/>
      <c r="AF133" s="111"/>
      <c r="AG133" s="111"/>
      <c r="AH133" s="112"/>
      <c r="AI133" s="194" t="s">
        <v>57</v>
      </c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5"/>
      <c r="BA133" s="195"/>
      <c r="BB133" s="195"/>
      <c r="BC133" s="196"/>
      <c r="BD133" s="116">
        <f>BD134</f>
        <v>13000</v>
      </c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>
        <f>BZ134</f>
        <v>3000</v>
      </c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42">
        <f t="shared" si="1"/>
        <v>10000</v>
      </c>
      <c r="CQ133" s="143"/>
      <c r="CR133" s="143"/>
      <c r="CS133" s="143"/>
      <c r="CT133" s="143"/>
      <c r="CU133" s="143"/>
      <c r="CV133" s="143"/>
      <c r="CW133" s="143"/>
      <c r="CX133" s="143"/>
      <c r="CY133" s="143"/>
      <c r="CZ133" s="143"/>
      <c r="DA133" s="143"/>
      <c r="DB133" s="143"/>
      <c r="DC133" s="143"/>
      <c r="DD133" s="143"/>
      <c r="DE133" s="144"/>
    </row>
    <row r="134" spans="2:109" ht="45.75" customHeight="1">
      <c r="B134" s="210" t="s">
        <v>396</v>
      </c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9"/>
      <c r="AC134" s="180" t="s">
        <v>167</v>
      </c>
      <c r="AD134" s="111"/>
      <c r="AE134" s="111"/>
      <c r="AF134" s="111"/>
      <c r="AG134" s="111"/>
      <c r="AH134" s="112"/>
      <c r="AI134" s="194" t="s">
        <v>58</v>
      </c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6"/>
      <c r="BD134" s="116">
        <f>BD135+BD146</f>
        <v>13000</v>
      </c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>
        <f>BZ135+BZ146</f>
        <v>3000</v>
      </c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42">
        <f aca="true" t="shared" si="2" ref="CP134:CP197">BD134-BZ134</f>
        <v>10000</v>
      </c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  <c r="DE134" s="144"/>
    </row>
    <row r="135" spans="2:109" ht="70.5" customHeight="1">
      <c r="B135" s="80" t="s">
        <v>2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70"/>
      <c r="AC135" s="180" t="s">
        <v>167</v>
      </c>
      <c r="AD135" s="111"/>
      <c r="AE135" s="111"/>
      <c r="AF135" s="111"/>
      <c r="AG135" s="111"/>
      <c r="AH135" s="112"/>
      <c r="AI135" s="110" t="s">
        <v>59</v>
      </c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2"/>
      <c r="BD135" s="116">
        <f>BD136+BD141</f>
        <v>10000</v>
      </c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>
        <f>BZ136+BZ141</f>
        <v>3000</v>
      </c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42">
        <f t="shared" si="2"/>
        <v>7000</v>
      </c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  <c r="DE135" s="144"/>
    </row>
    <row r="136" spans="2:109" s="21" customFormat="1" ht="30" customHeight="1">
      <c r="B136" s="80" t="s">
        <v>365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70"/>
      <c r="AC136" s="203" t="s">
        <v>167</v>
      </c>
      <c r="AD136" s="195"/>
      <c r="AE136" s="195"/>
      <c r="AF136" s="195"/>
      <c r="AG136" s="195"/>
      <c r="AH136" s="196"/>
      <c r="AI136" s="110" t="s">
        <v>60</v>
      </c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2"/>
      <c r="BD136" s="104">
        <f>BD137</f>
        <v>5000</v>
      </c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6"/>
      <c r="BZ136" s="104">
        <f>BZ137</f>
        <v>3000</v>
      </c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6"/>
      <c r="CP136" s="142">
        <f t="shared" si="2"/>
        <v>2000</v>
      </c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  <c r="DE136" s="144"/>
    </row>
    <row r="137" spans="2:109" ht="113.25" customHeight="1">
      <c r="B137" s="80" t="s">
        <v>145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70"/>
      <c r="AC137" s="180" t="s">
        <v>167</v>
      </c>
      <c r="AD137" s="111"/>
      <c r="AE137" s="111"/>
      <c r="AF137" s="111"/>
      <c r="AG137" s="111"/>
      <c r="AH137" s="112"/>
      <c r="AI137" s="110" t="s">
        <v>61</v>
      </c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2"/>
      <c r="BD137" s="74">
        <f>BD138</f>
        <v>5000</v>
      </c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6"/>
      <c r="BZ137" s="74">
        <f>BZ138</f>
        <v>3000</v>
      </c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6"/>
      <c r="CP137" s="118">
        <f t="shared" si="2"/>
        <v>2000</v>
      </c>
      <c r="CQ137" s="119"/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20"/>
    </row>
    <row r="138" spans="2:109" ht="35.25" customHeight="1">
      <c r="B138" s="80" t="s">
        <v>393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70"/>
      <c r="AC138" s="180" t="s">
        <v>167</v>
      </c>
      <c r="AD138" s="111"/>
      <c r="AE138" s="111"/>
      <c r="AF138" s="111"/>
      <c r="AG138" s="111"/>
      <c r="AH138" s="112"/>
      <c r="AI138" s="110" t="s">
        <v>62</v>
      </c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2"/>
      <c r="BD138" s="73">
        <f>BD139</f>
        <v>5000</v>
      </c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>
        <f>BZ139</f>
        <v>3000</v>
      </c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118">
        <f t="shared" si="2"/>
        <v>2000</v>
      </c>
      <c r="CQ138" s="119"/>
      <c r="CR138" s="119"/>
      <c r="CS138" s="119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19"/>
      <c r="DE138" s="120"/>
    </row>
    <row r="139" spans="2:109" ht="39" customHeight="1">
      <c r="B139" s="80" t="s">
        <v>24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70"/>
      <c r="AC139" s="180" t="s">
        <v>167</v>
      </c>
      <c r="AD139" s="111"/>
      <c r="AE139" s="111"/>
      <c r="AF139" s="111"/>
      <c r="AG139" s="111"/>
      <c r="AH139" s="112"/>
      <c r="AI139" s="110" t="s">
        <v>63</v>
      </c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2"/>
      <c r="BD139" s="73">
        <f>BD140</f>
        <v>5000</v>
      </c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>
        <f>BZ140</f>
        <v>3000</v>
      </c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118">
        <f t="shared" si="2"/>
        <v>2000</v>
      </c>
      <c r="CQ139" s="119"/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20"/>
    </row>
    <row r="140" spans="2:109" ht="37.5" customHeight="1">
      <c r="B140" s="80" t="s">
        <v>551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70"/>
      <c r="AC140" s="180" t="s">
        <v>167</v>
      </c>
      <c r="AD140" s="111"/>
      <c r="AE140" s="111"/>
      <c r="AF140" s="111"/>
      <c r="AG140" s="111"/>
      <c r="AH140" s="112"/>
      <c r="AI140" s="110" t="s">
        <v>64</v>
      </c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2"/>
      <c r="BD140" s="73">
        <v>5000</v>
      </c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>
        <v>3000</v>
      </c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118">
        <f t="shared" si="2"/>
        <v>2000</v>
      </c>
      <c r="CQ140" s="119"/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20"/>
    </row>
    <row r="141" spans="2:109" ht="28.5" customHeight="1">
      <c r="B141" s="80" t="s">
        <v>366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70"/>
      <c r="AC141" s="180" t="s">
        <v>167</v>
      </c>
      <c r="AD141" s="111"/>
      <c r="AE141" s="111"/>
      <c r="AF141" s="111"/>
      <c r="AG141" s="111"/>
      <c r="AH141" s="112"/>
      <c r="AI141" s="110" t="s">
        <v>472</v>
      </c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2"/>
      <c r="BD141" s="116">
        <f>BD142</f>
        <v>5000</v>
      </c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213">
        <f>BZ142</f>
        <v>0</v>
      </c>
      <c r="CA141" s="214"/>
      <c r="CB141" s="214"/>
      <c r="CC141" s="214"/>
      <c r="CD141" s="214"/>
      <c r="CE141" s="214"/>
      <c r="CF141" s="214"/>
      <c r="CG141" s="214"/>
      <c r="CH141" s="214"/>
      <c r="CI141" s="214"/>
      <c r="CJ141" s="214"/>
      <c r="CK141" s="214"/>
      <c r="CL141" s="214"/>
      <c r="CM141" s="214"/>
      <c r="CN141" s="214"/>
      <c r="CO141" s="215"/>
      <c r="CP141" s="142">
        <f t="shared" si="2"/>
        <v>5000</v>
      </c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  <c r="DE141" s="144"/>
    </row>
    <row r="142" spans="2:109" ht="116.25" customHeight="1">
      <c r="B142" s="80" t="s">
        <v>491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70"/>
      <c r="AC142" s="180" t="s">
        <v>167</v>
      </c>
      <c r="AD142" s="111"/>
      <c r="AE142" s="111"/>
      <c r="AF142" s="111"/>
      <c r="AG142" s="111"/>
      <c r="AH142" s="112"/>
      <c r="AI142" s="110" t="s">
        <v>65</v>
      </c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2"/>
      <c r="BD142" s="73">
        <f>BD143</f>
        <v>5000</v>
      </c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>
        <f>BZ143</f>
        <v>0</v>
      </c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118">
        <f t="shared" si="2"/>
        <v>5000</v>
      </c>
      <c r="CQ142" s="119"/>
      <c r="CR142" s="119"/>
      <c r="CS142" s="119"/>
      <c r="CT142" s="119"/>
      <c r="CU142" s="119"/>
      <c r="CV142" s="119"/>
      <c r="CW142" s="119"/>
      <c r="CX142" s="119"/>
      <c r="CY142" s="119"/>
      <c r="CZ142" s="119"/>
      <c r="DA142" s="119"/>
      <c r="DB142" s="119"/>
      <c r="DC142" s="119"/>
      <c r="DD142" s="119"/>
      <c r="DE142" s="120"/>
    </row>
    <row r="143" spans="2:109" ht="39.75" customHeight="1">
      <c r="B143" s="80" t="s">
        <v>393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70"/>
      <c r="AC143" s="180" t="s">
        <v>167</v>
      </c>
      <c r="AD143" s="111"/>
      <c r="AE143" s="111"/>
      <c r="AF143" s="111"/>
      <c r="AG143" s="111"/>
      <c r="AH143" s="112"/>
      <c r="AI143" s="110" t="s">
        <v>532</v>
      </c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2"/>
      <c r="BD143" s="73">
        <f>BD144</f>
        <v>5000</v>
      </c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>
        <f>BZ144</f>
        <v>0</v>
      </c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118">
        <f t="shared" si="2"/>
        <v>5000</v>
      </c>
      <c r="CQ143" s="119"/>
      <c r="CR143" s="119"/>
      <c r="CS143" s="119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19"/>
      <c r="DE143" s="120"/>
    </row>
    <row r="144" spans="2:109" ht="37.5" customHeight="1">
      <c r="B144" s="80" t="s">
        <v>24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70"/>
      <c r="AC144" s="180" t="s">
        <v>167</v>
      </c>
      <c r="AD144" s="111"/>
      <c r="AE144" s="111"/>
      <c r="AF144" s="111"/>
      <c r="AG144" s="111"/>
      <c r="AH144" s="112"/>
      <c r="AI144" s="110" t="s">
        <v>533</v>
      </c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2"/>
      <c r="BD144" s="74">
        <f>BD145</f>
        <v>5000</v>
      </c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6"/>
      <c r="BZ144" s="74">
        <f>BZ145</f>
        <v>0</v>
      </c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6"/>
      <c r="CP144" s="118">
        <f t="shared" si="2"/>
        <v>5000</v>
      </c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20"/>
    </row>
    <row r="145" spans="2:109" ht="36" customHeight="1">
      <c r="B145" s="80" t="s">
        <v>201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70"/>
      <c r="AC145" s="180" t="s">
        <v>167</v>
      </c>
      <c r="AD145" s="111"/>
      <c r="AE145" s="111"/>
      <c r="AF145" s="111"/>
      <c r="AG145" s="111"/>
      <c r="AH145" s="112"/>
      <c r="AI145" s="110" t="s">
        <v>534</v>
      </c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2"/>
      <c r="BD145" s="74">
        <v>5000</v>
      </c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6"/>
      <c r="BZ145" s="74">
        <v>0</v>
      </c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6"/>
      <c r="CP145" s="74">
        <f t="shared" si="2"/>
        <v>5000</v>
      </c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6"/>
    </row>
    <row r="146" spans="2:109" ht="59.25" customHeight="1">
      <c r="B146" s="80" t="s">
        <v>493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70"/>
      <c r="AC146" s="203" t="s">
        <v>167</v>
      </c>
      <c r="AD146" s="195"/>
      <c r="AE146" s="195"/>
      <c r="AF146" s="195"/>
      <c r="AG146" s="195"/>
      <c r="AH146" s="196"/>
      <c r="AI146" s="110" t="s">
        <v>528</v>
      </c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2"/>
      <c r="BD146" s="104">
        <f>BD148</f>
        <v>3000</v>
      </c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6"/>
      <c r="BZ146" s="104">
        <f>BZ148</f>
        <v>0</v>
      </c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6"/>
      <c r="CP146" s="104">
        <f t="shared" si="2"/>
        <v>3000</v>
      </c>
      <c r="CQ146" s="105"/>
      <c r="CR146" s="105"/>
      <c r="CS146" s="105"/>
      <c r="CT146" s="105"/>
      <c r="CU146" s="105"/>
      <c r="CV146" s="105"/>
      <c r="CW146" s="105"/>
      <c r="CX146" s="105"/>
      <c r="CY146" s="105"/>
      <c r="CZ146" s="105"/>
      <c r="DA146" s="105"/>
      <c r="DB146" s="105"/>
      <c r="DC146" s="105"/>
      <c r="DD146" s="105"/>
      <c r="DE146" s="106"/>
    </row>
    <row r="147" spans="2:109" ht="24" customHeight="1" hidden="1">
      <c r="B147" s="80" t="s">
        <v>419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70"/>
      <c r="AC147" s="180"/>
      <c r="AD147" s="111"/>
      <c r="AE147" s="111"/>
      <c r="AF147" s="111"/>
      <c r="AG147" s="111"/>
      <c r="AH147" s="112"/>
      <c r="AI147" s="110" t="s">
        <v>295</v>
      </c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2"/>
      <c r="BD147" s="74">
        <v>14000</v>
      </c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6"/>
      <c r="BZ147" s="74">
        <v>0</v>
      </c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6"/>
      <c r="CP147" s="74">
        <f t="shared" si="2"/>
        <v>14000</v>
      </c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6"/>
    </row>
    <row r="148" spans="2:109" ht="103.5" customHeight="1">
      <c r="B148" s="80" t="s">
        <v>492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70"/>
      <c r="AC148" s="180" t="s">
        <v>167</v>
      </c>
      <c r="AD148" s="111"/>
      <c r="AE148" s="111"/>
      <c r="AF148" s="111"/>
      <c r="AG148" s="111"/>
      <c r="AH148" s="112"/>
      <c r="AI148" s="110" t="s">
        <v>424</v>
      </c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2"/>
      <c r="BD148" s="74">
        <f>BD149</f>
        <v>3000</v>
      </c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6"/>
      <c r="BZ148" s="200">
        <f>BZ149</f>
        <v>0</v>
      </c>
      <c r="CA148" s="201"/>
      <c r="CB148" s="201"/>
      <c r="CC148" s="201"/>
      <c r="CD148" s="201"/>
      <c r="CE148" s="201"/>
      <c r="CF148" s="201"/>
      <c r="CG148" s="201"/>
      <c r="CH148" s="201"/>
      <c r="CI148" s="201"/>
      <c r="CJ148" s="201"/>
      <c r="CK148" s="201"/>
      <c r="CL148" s="201"/>
      <c r="CM148" s="201"/>
      <c r="CN148" s="201"/>
      <c r="CO148" s="202"/>
      <c r="CP148" s="118">
        <f t="shared" si="2"/>
        <v>3000</v>
      </c>
      <c r="CQ148" s="119"/>
      <c r="CR148" s="119"/>
      <c r="CS148" s="119"/>
      <c r="CT148" s="119"/>
      <c r="CU148" s="119"/>
      <c r="CV148" s="119"/>
      <c r="CW148" s="119"/>
      <c r="CX148" s="119"/>
      <c r="CY148" s="119"/>
      <c r="CZ148" s="119"/>
      <c r="DA148" s="119"/>
      <c r="DB148" s="119"/>
      <c r="DC148" s="119"/>
      <c r="DD148" s="119"/>
      <c r="DE148" s="120"/>
    </row>
    <row r="149" spans="2:109" ht="38.25" customHeight="1">
      <c r="B149" s="80" t="s">
        <v>393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70"/>
      <c r="AC149" s="180" t="s">
        <v>167</v>
      </c>
      <c r="AD149" s="111"/>
      <c r="AE149" s="111"/>
      <c r="AF149" s="111"/>
      <c r="AG149" s="111"/>
      <c r="AH149" s="112"/>
      <c r="AI149" s="110" t="s">
        <v>420</v>
      </c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2"/>
      <c r="BD149" s="74">
        <f>BD150</f>
        <v>3000</v>
      </c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6"/>
      <c r="BZ149" s="200">
        <f>BZ150</f>
        <v>0</v>
      </c>
      <c r="CA149" s="201"/>
      <c r="CB149" s="201"/>
      <c r="CC149" s="201"/>
      <c r="CD149" s="201"/>
      <c r="CE149" s="201"/>
      <c r="CF149" s="201"/>
      <c r="CG149" s="201"/>
      <c r="CH149" s="201"/>
      <c r="CI149" s="201"/>
      <c r="CJ149" s="201"/>
      <c r="CK149" s="201"/>
      <c r="CL149" s="201"/>
      <c r="CM149" s="201"/>
      <c r="CN149" s="201"/>
      <c r="CO149" s="202"/>
      <c r="CP149" s="118">
        <f t="shared" si="2"/>
        <v>3000</v>
      </c>
      <c r="CQ149" s="119"/>
      <c r="CR149" s="119"/>
      <c r="CS149" s="119"/>
      <c r="CT149" s="119"/>
      <c r="CU149" s="119"/>
      <c r="CV149" s="119"/>
      <c r="CW149" s="119"/>
      <c r="CX149" s="119"/>
      <c r="CY149" s="119"/>
      <c r="CZ149" s="119"/>
      <c r="DA149" s="119"/>
      <c r="DB149" s="119"/>
      <c r="DC149" s="119"/>
      <c r="DD149" s="119"/>
      <c r="DE149" s="120"/>
    </row>
    <row r="150" spans="2:109" ht="38.25" customHeight="1">
      <c r="B150" s="80" t="s">
        <v>24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70"/>
      <c r="AC150" s="180" t="s">
        <v>167</v>
      </c>
      <c r="AD150" s="111"/>
      <c r="AE150" s="111"/>
      <c r="AF150" s="111"/>
      <c r="AG150" s="111"/>
      <c r="AH150" s="112"/>
      <c r="AI150" s="110" t="s">
        <v>422</v>
      </c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2"/>
      <c r="BD150" s="74">
        <f>BD151</f>
        <v>3000</v>
      </c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6"/>
      <c r="BZ150" s="200">
        <f>BZ151</f>
        <v>0</v>
      </c>
      <c r="CA150" s="201"/>
      <c r="CB150" s="201"/>
      <c r="CC150" s="201"/>
      <c r="CD150" s="201"/>
      <c r="CE150" s="201"/>
      <c r="CF150" s="201"/>
      <c r="CG150" s="201"/>
      <c r="CH150" s="201"/>
      <c r="CI150" s="201"/>
      <c r="CJ150" s="201"/>
      <c r="CK150" s="201"/>
      <c r="CL150" s="201"/>
      <c r="CM150" s="201"/>
      <c r="CN150" s="201"/>
      <c r="CO150" s="202"/>
      <c r="CP150" s="118">
        <f t="shared" si="2"/>
        <v>3000</v>
      </c>
      <c r="CQ150" s="119"/>
      <c r="CR150" s="119"/>
      <c r="CS150" s="119"/>
      <c r="CT150" s="119"/>
      <c r="CU150" s="119"/>
      <c r="CV150" s="119"/>
      <c r="CW150" s="119"/>
      <c r="CX150" s="119"/>
      <c r="CY150" s="119"/>
      <c r="CZ150" s="119"/>
      <c r="DA150" s="119"/>
      <c r="DB150" s="119"/>
      <c r="DC150" s="119"/>
      <c r="DD150" s="119"/>
      <c r="DE150" s="120"/>
    </row>
    <row r="151" spans="2:109" ht="35.25" customHeight="1">
      <c r="B151" s="80" t="s">
        <v>551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70"/>
      <c r="AC151" s="180" t="s">
        <v>167</v>
      </c>
      <c r="AD151" s="111"/>
      <c r="AE151" s="111"/>
      <c r="AF151" s="111"/>
      <c r="AG151" s="111"/>
      <c r="AH151" s="112"/>
      <c r="AI151" s="110" t="s">
        <v>423</v>
      </c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2"/>
      <c r="BD151" s="74">
        <v>3000</v>
      </c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6"/>
      <c r="BZ151" s="200">
        <v>0</v>
      </c>
      <c r="CA151" s="201"/>
      <c r="CB151" s="201"/>
      <c r="CC151" s="201"/>
      <c r="CD151" s="201"/>
      <c r="CE151" s="201"/>
      <c r="CF151" s="201"/>
      <c r="CG151" s="201"/>
      <c r="CH151" s="201"/>
      <c r="CI151" s="201"/>
      <c r="CJ151" s="201"/>
      <c r="CK151" s="201"/>
      <c r="CL151" s="201"/>
      <c r="CM151" s="201"/>
      <c r="CN151" s="201"/>
      <c r="CO151" s="202"/>
      <c r="CP151" s="74">
        <f t="shared" si="2"/>
        <v>3000</v>
      </c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6"/>
    </row>
    <row r="152" spans="2:109" ht="18.75" customHeight="1" hidden="1">
      <c r="B152" s="80" t="s">
        <v>239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70"/>
      <c r="AC152" s="180" t="s">
        <v>167</v>
      </c>
      <c r="AD152" s="111"/>
      <c r="AE152" s="111"/>
      <c r="AF152" s="111"/>
      <c r="AG152" s="111"/>
      <c r="AH152" s="112"/>
      <c r="AI152" s="110" t="s">
        <v>424</v>
      </c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2"/>
      <c r="BD152" s="74" t="e">
        <v>#REF!</v>
      </c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6"/>
      <c r="BZ152" s="74" t="e">
        <v>#REF!</v>
      </c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6"/>
      <c r="CP152" s="74" t="e">
        <f t="shared" si="2"/>
        <v>#REF!</v>
      </c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6"/>
    </row>
    <row r="153" spans="2:109" ht="18.75" customHeight="1" hidden="1">
      <c r="B153" s="80" t="s">
        <v>294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70"/>
      <c r="AC153" s="180" t="s">
        <v>167</v>
      </c>
      <c r="AD153" s="111"/>
      <c r="AE153" s="111"/>
      <c r="AF153" s="111"/>
      <c r="AG153" s="111"/>
      <c r="AH153" s="112"/>
      <c r="AI153" s="110" t="s">
        <v>421</v>
      </c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2"/>
      <c r="BD153" s="74">
        <v>0</v>
      </c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6"/>
      <c r="BZ153" s="74">
        <v>0</v>
      </c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6"/>
      <c r="CP153" s="74">
        <f t="shared" si="2"/>
        <v>0</v>
      </c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6"/>
    </row>
    <row r="154" spans="2:109" ht="24.75" customHeight="1" hidden="1">
      <c r="B154" s="80" t="s">
        <v>263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70"/>
      <c r="AC154" s="180" t="s">
        <v>167</v>
      </c>
      <c r="AD154" s="111"/>
      <c r="AE154" s="111"/>
      <c r="AF154" s="111"/>
      <c r="AG154" s="111"/>
      <c r="AH154" s="112"/>
      <c r="AI154" s="110" t="s">
        <v>420</v>
      </c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2"/>
      <c r="BD154" s="74">
        <v>0</v>
      </c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6"/>
      <c r="BZ154" s="74">
        <v>0</v>
      </c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6"/>
      <c r="CP154" s="74">
        <f t="shared" si="2"/>
        <v>0</v>
      </c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6"/>
    </row>
    <row r="155" spans="2:109" ht="18.75" customHeight="1" hidden="1">
      <c r="B155" s="80" t="s">
        <v>240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70"/>
      <c r="AC155" s="180" t="s">
        <v>167</v>
      </c>
      <c r="AD155" s="111"/>
      <c r="AE155" s="111"/>
      <c r="AF155" s="111"/>
      <c r="AG155" s="111"/>
      <c r="AH155" s="112"/>
      <c r="AI155" s="110" t="s">
        <v>292</v>
      </c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2"/>
      <c r="BD155" s="74">
        <v>0</v>
      </c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6"/>
      <c r="BZ155" s="74" t="s">
        <v>254</v>
      </c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6"/>
      <c r="CP155" s="74" t="e">
        <f t="shared" si="2"/>
        <v>#VALUE!</v>
      </c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6"/>
    </row>
    <row r="156" spans="2:109" ht="18.75" customHeight="1" hidden="1">
      <c r="B156" s="80" t="s">
        <v>24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70"/>
      <c r="AC156" s="180" t="s">
        <v>167</v>
      </c>
      <c r="AD156" s="111"/>
      <c r="AE156" s="111"/>
      <c r="AF156" s="111"/>
      <c r="AG156" s="111"/>
      <c r="AH156" s="112"/>
      <c r="AI156" s="110" t="s">
        <v>293</v>
      </c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2"/>
      <c r="BD156" s="74">
        <v>0</v>
      </c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6"/>
      <c r="BZ156" s="74">
        <v>0</v>
      </c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6"/>
      <c r="CP156" s="74">
        <f t="shared" si="2"/>
        <v>0</v>
      </c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6"/>
    </row>
    <row r="157" spans="2:109" ht="26.25" customHeight="1" hidden="1">
      <c r="B157" s="80" t="s">
        <v>201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70"/>
      <c r="AC157" s="180" t="s">
        <v>167</v>
      </c>
      <c r="AD157" s="111"/>
      <c r="AE157" s="111"/>
      <c r="AF157" s="111"/>
      <c r="AG157" s="111"/>
      <c r="AH157" s="112"/>
      <c r="AI157" s="110" t="s">
        <v>299</v>
      </c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2"/>
      <c r="BD157" s="74" t="e">
        <v>#REF!</v>
      </c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6"/>
      <c r="BZ157" s="74" t="e">
        <v>#REF!</v>
      </c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6"/>
      <c r="CP157" s="74" t="e">
        <f t="shared" si="2"/>
        <v>#REF!</v>
      </c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6"/>
    </row>
    <row r="158" spans="2:109" ht="33.75" customHeight="1">
      <c r="B158" s="210" t="s">
        <v>296</v>
      </c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9"/>
      <c r="AC158" s="203" t="s">
        <v>167</v>
      </c>
      <c r="AD158" s="195"/>
      <c r="AE158" s="195"/>
      <c r="AF158" s="195"/>
      <c r="AG158" s="195"/>
      <c r="AH158" s="196"/>
      <c r="AI158" s="194" t="s">
        <v>66</v>
      </c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6"/>
      <c r="BD158" s="104">
        <f>BD166</f>
        <v>691900</v>
      </c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6"/>
      <c r="BZ158" s="104">
        <f>BZ166</f>
        <v>134839.88</v>
      </c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6"/>
      <c r="CP158" s="142">
        <f t="shared" si="2"/>
        <v>557060.12</v>
      </c>
      <c r="CQ158" s="143"/>
      <c r="CR158" s="143"/>
      <c r="CS158" s="143"/>
      <c r="CT158" s="143"/>
      <c r="CU158" s="143"/>
      <c r="CV158" s="143"/>
      <c r="CW158" s="143"/>
      <c r="CX158" s="143"/>
      <c r="CY158" s="143"/>
      <c r="CZ158" s="143"/>
      <c r="DA158" s="143"/>
      <c r="DB158" s="143"/>
      <c r="DC158" s="143"/>
      <c r="DD158" s="143"/>
      <c r="DE158" s="144"/>
    </row>
    <row r="159" spans="2:109" ht="36.75" customHeight="1" hidden="1">
      <c r="B159" s="210" t="s">
        <v>429</v>
      </c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9"/>
      <c r="AC159" s="203" t="s">
        <v>167</v>
      </c>
      <c r="AD159" s="195"/>
      <c r="AE159" s="195"/>
      <c r="AF159" s="195"/>
      <c r="AG159" s="195"/>
      <c r="AH159" s="196"/>
      <c r="AI159" s="194" t="s">
        <v>428</v>
      </c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6"/>
      <c r="BD159" s="104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6"/>
      <c r="BZ159" s="104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6"/>
      <c r="CP159" s="104">
        <f t="shared" si="2"/>
        <v>0</v>
      </c>
      <c r="CQ159" s="105"/>
      <c r="CR159" s="105"/>
      <c r="CS159" s="105"/>
      <c r="CT159" s="105"/>
      <c r="CU159" s="105"/>
      <c r="CV159" s="105"/>
      <c r="CW159" s="105"/>
      <c r="CX159" s="105"/>
      <c r="CY159" s="105"/>
      <c r="CZ159" s="105"/>
      <c r="DA159" s="105"/>
      <c r="DB159" s="105"/>
      <c r="DC159" s="105"/>
      <c r="DD159" s="105"/>
      <c r="DE159" s="106"/>
    </row>
    <row r="160" spans="2:109" ht="36" customHeight="1" hidden="1">
      <c r="B160" s="80" t="s">
        <v>402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70"/>
      <c r="AC160" s="203" t="s">
        <v>167</v>
      </c>
      <c r="AD160" s="195"/>
      <c r="AE160" s="195"/>
      <c r="AF160" s="195"/>
      <c r="AG160" s="195"/>
      <c r="AH160" s="196"/>
      <c r="AI160" s="110" t="s">
        <v>430</v>
      </c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  <c r="BC160" s="112"/>
      <c r="BD160" s="74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6"/>
      <c r="BZ160" s="74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6"/>
      <c r="CP160" s="74">
        <f t="shared" si="2"/>
        <v>0</v>
      </c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6"/>
    </row>
    <row r="161" spans="2:109" ht="11.25" customHeight="1" hidden="1">
      <c r="B161" s="80" t="s">
        <v>401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70"/>
      <c r="AC161" s="203" t="s">
        <v>167</v>
      </c>
      <c r="AD161" s="195"/>
      <c r="AE161" s="195"/>
      <c r="AF161" s="195"/>
      <c r="AG161" s="195"/>
      <c r="AH161" s="196"/>
      <c r="AI161" s="110" t="s">
        <v>529</v>
      </c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2"/>
      <c r="BD161" s="74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6"/>
      <c r="BZ161" s="74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6"/>
      <c r="CP161" s="74">
        <f t="shared" si="2"/>
        <v>0</v>
      </c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6"/>
    </row>
    <row r="162" spans="2:109" s="21" customFormat="1" ht="84.75" customHeight="1" hidden="1">
      <c r="B162" s="80" t="s">
        <v>494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70"/>
      <c r="AC162" s="203" t="s">
        <v>167</v>
      </c>
      <c r="AD162" s="195"/>
      <c r="AE162" s="195"/>
      <c r="AF162" s="195"/>
      <c r="AG162" s="195"/>
      <c r="AH162" s="196"/>
      <c r="AI162" s="110" t="s">
        <v>495</v>
      </c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/>
      <c r="BC162" s="112"/>
      <c r="BD162" s="74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6"/>
      <c r="BZ162" s="74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6"/>
      <c r="CP162" s="74">
        <f t="shared" si="2"/>
        <v>0</v>
      </c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6"/>
    </row>
    <row r="163" spans="2:109" s="21" customFormat="1" ht="32.25" customHeight="1" hidden="1">
      <c r="B163" s="80" t="s">
        <v>393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70"/>
      <c r="AC163" s="203" t="s">
        <v>167</v>
      </c>
      <c r="AD163" s="195"/>
      <c r="AE163" s="195"/>
      <c r="AF163" s="195"/>
      <c r="AG163" s="195"/>
      <c r="AH163" s="196"/>
      <c r="AI163" s="110" t="s">
        <v>431</v>
      </c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2"/>
      <c r="BD163" s="74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6"/>
      <c r="BZ163" s="74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6"/>
      <c r="CP163" s="74">
        <f t="shared" si="2"/>
        <v>0</v>
      </c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6"/>
    </row>
    <row r="164" spans="2:109" s="21" customFormat="1" ht="24.75" customHeight="1" hidden="1">
      <c r="B164" s="80" t="s">
        <v>24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70"/>
      <c r="AC164" s="180" t="s">
        <v>167</v>
      </c>
      <c r="AD164" s="111"/>
      <c r="AE164" s="111"/>
      <c r="AF164" s="111"/>
      <c r="AG164" s="111"/>
      <c r="AH164" s="112"/>
      <c r="AI164" s="110" t="s">
        <v>432</v>
      </c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  <c r="AZ164" s="111"/>
      <c r="BA164" s="111"/>
      <c r="BB164" s="111"/>
      <c r="BC164" s="112"/>
      <c r="BD164" s="74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6"/>
      <c r="BZ164" s="74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6"/>
      <c r="CP164" s="74">
        <f t="shared" si="2"/>
        <v>0</v>
      </c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6"/>
    </row>
    <row r="165" spans="2:109" s="21" customFormat="1" ht="36" customHeight="1" hidden="1">
      <c r="B165" s="80" t="s">
        <v>201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70"/>
      <c r="AC165" s="180" t="s">
        <v>167</v>
      </c>
      <c r="AD165" s="111"/>
      <c r="AE165" s="111"/>
      <c r="AF165" s="111"/>
      <c r="AG165" s="111"/>
      <c r="AH165" s="112"/>
      <c r="AI165" s="110" t="s">
        <v>433</v>
      </c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2"/>
      <c r="BD165" s="74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6"/>
      <c r="BZ165" s="74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6"/>
      <c r="CP165" s="74">
        <f t="shared" si="2"/>
        <v>0</v>
      </c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6"/>
    </row>
    <row r="166" spans="2:109" s="21" customFormat="1" ht="23.25" customHeight="1">
      <c r="B166" s="210" t="s">
        <v>298</v>
      </c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9"/>
      <c r="AC166" s="180" t="s">
        <v>167</v>
      </c>
      <c r="AD166" s="111"/>
      <c r="AE166" s="111"/>
      <c r="AF166" s="111"/>
      <c r="AG166" s="111"/>
      <c r="AH166" s="112"/>
      <c r="AI166" s="194" t="s">
        <v>67</v>
      </c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  <c r="AW166" s="195"/>
      <c r="AX166" s="195"/>
      <c r="AY166" s="195"/>
      <c r="AZ166" s="195"/>
      <c r="BA166" s="195"/>
      <c r="BB166" s="195"/>
      <c r="BC166" s="196"/>
      <c r="BD166" s="104">
        <f>BD167</f>
        <v>691900</v>
      </c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6"/>
      <c r="BZ166" s="104">
        <f>BZ167</f>
        <v>134839.88</v>
      </c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6"/>
      <c r="CP166" s="104">
        <f t="shared" si="2"/>
        <v>557060.12</v>
      </c>
      <c r="CQ166" s="105"/>
      <c r="CR166" s="105"/>
      <c r="CS166" s="105"/>
      <c r="CT166" s="105"/>
      <c r="CU166" s="105"/>
      <c r="CV166" s="105"/>
      <c r="CW166" s="105"/>
      <c r="CX166" s="105"/>
      <c r="CY166" s="105"/>
      <c r="CZ166" s="105"/>
      <c r="DA166" s="105"/>
      <c r="DB166" s="105"/>
      <c r="DC166" s="105"/>
      <c r="DD166" s="105"/>
      <c r="DE166" s="106"/>
    </row>
    <row r="167" spans="2:109" s="21" customFormat="1" ht="36.75" customHeight="1">
      <c r="B167" s="80" t="s">
        <v>473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70"/>
      <c r="AC167" s="180" t="s">
        <v>167</v>
      </c>
      <c r="AD167" s="111"/>
      <c r="AE167" s="111"/>
      <c r="AF167" s="111"/>
      <c r="AG167" s="111"/>
      <c r="AH167" s="112"/>
      <c r="AI167" s="110" t="s">
        <v>68</v>
      </c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  <c r="BC167" s="112"/>
      <c r="BD167" s="74">
        <f>BD168</f>
        <v>691900</v>
      </c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6"/>
      <c r="BZ167" s="74">
        <f>BZ168</f>
        <v>134839.88</v>
      </c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6"/>
      <c r="CP167" s="142">
        <f t="shared" si="2"/>
        <v>557060.12</v>
      </c>
      <c r="CQ167" s="143"/>
      <c r="CR167" s="143"/>
      <c r="CS167" s="143"/>
      <c r="CT167" s="143"/>
      <c r="CU167" s="143"/>
      <c r="CV167" s="143"/>
      <c r="CW167" s="143"/>
      <c r="CX167" s="143"/>
      <c r="CY167" s="143"/>
      <c r="CZ167" s="143"/>
      <c r="DA167" s="143"/>
      <c r="DB167" s="143"/>
      <c r="DC167" s="143"/>
      <c r="DD167" s="143"/>
      <c r="DE167" s="144"/>
    </row>
    <row r="168" spans="2:109" s="21" customFormat="1" ht="23.25" customHeight="1">
      <c r="B168" s="80" t="s">
        <v>367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70"/>
      <c r="AC168" s="180" t="s">
        <v>167</v>
      </c>
      <c r="AD168" s="111"/>
      <c r="AE168" s="111"/>
      <c r="AF168" s="111"/>
      <c r="AG168" s="111"/>
      <c r="AH168" s="112"/>
      <c r="AI168" s="110" t="s">
        <v>69</v>
      </c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2"/>
      <c r="BD168" s="74">
        <f>BD169+BD173</f>
        <v>691900</v>
      </c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6"/>
      <c r="BZ168" s="74">
        <f>BZ169+BZ173</f>
        <v>134839.88</v>
      </c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6"/>
      <c r="CP168" s="142">
        <f t="shared" si="2"/>
        <v>557060.12</v>
      </c>
      <c r="CQ168" s="143"/>
      <c r="CR168" s="143"/>
      <c r="CS168" s="143"/>
      <c r="CT168" s="143"/>
      <c r="CU168" s="143"/>
      <c r="CV168" s="143"/>
      <c r="CW168" s="143"/>
      <c r="CX168" s="143"/>
      <c r="CY168" s="143"/>
      <c r="CZ168" s="143"/>
      <c r="DA168" s="143"/>
      <c r="DB168" s="143"/>
      <c r="DC168" s="143"/>
      <c r="DD168" s="143"/>
      <c r="DE168" s="144"/>
    </row>
    <row r="169" spans="2:109" ht="114.75" customHeight="1">
      <c r="B169" s="80" t="s">
        <v>144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70"/>
      <c r="AC169" s="180" t="s">
        <v>167</v>
      </c>
      <c r="AD169" s="111"/>
      <c r="AE169" s="111"/>
      <c r="AF169" s="111"/>
      <c r="AG169" s="111"/>
      <c r="AH169" s="112"/>
      <c r="AI169" s="110" t="s">
        <v>74</v>
      </c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2"/>
      <c r="BD169" s="74">
        <f>BD170</f>
        <v>500000</v>
      </c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6"/>
      <c r="BZ169" s="74">
        <f>BZ170</f>
        <v>134839.88</v>
      </c>
      <c r="CA169" s="75"/>
      <c r="CB169" s="75"/>
      <c r="CC169" s="75"/>
      <c r="CD169" s="75"/>
      <c r="CE169" s="75"/>
      <c r="CF169" s="75"/>
      <c r="CG169" s="75"/>
      <c r="CH169" s="75"/>
      <c r="CI169" s="75"/>
      <c r="CJ169" s="75"/>
      <c r="CK169" s="75"/>
      <c r="CL169" s="75"/>
      <c r="CM169" s="75"/>
      <c r="CN169" s="75"/>
      <c r="CO169" s="76"/>
      <c r="CP169" s="118">
        <f t="shared" si="2"/>
        <v>365160.12</v>
      </c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20"/>
    </row>
    <row r="170" spans="2:109" ht="31.5" customHeight="1">
      <c r="B170" s="80" t="s">
        <v>393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70"/>
      <c r="AC170" s="180" t="s">
        <v>167</v>
      </c>
      <c r="AD170" s="111"/>
      <c r="AE170" s="111"/>
      <c r="AF170" s="111"/>
      <c r="AG170" s="111"/>
      <c r="AH170" s="112"/>
      <c r="AI170" s="110" t="s">
        <v>75</v>
      </c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2"/>
      <c r="BD170" s="74">
        <f>BD171</f>
        <v>500000</v>
      </c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6"/>
      <c r="BZ170" s="74">
        <f>BZ171</f>
        <v>134839.88</v>
      </c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75"/>
      <c r="CN170" s="75"/>
      <c r="CO170" s="76"/>
      <c r="CP170" s="118">
        <f t="shared" si="2"/>
        <v>365160.12</v>
      </c>
      <c r="CQ170" s="119"/>
      <c r="CR170" s="119"/>
      <c r="CS170" s="119"/>
      <c r="CT170" s="119"/>
      <c r="CU170" s="119"/>
      <c r="CV170" s="119"/>
      <c r="CW170" s="119"/>
      <c r="CX170" s="119"/>
      <c r="CY170" s="119"/>
      <c r="CZ170" s="119"/>
      <c r="DA170" s="119"/>
      <c r="DB170" s="119"/>
      <c r="DC170" s="119"/>
      <c r="DD170" s="119"/>
      <c r="DE170" s="120"/>
    </row>
    <row r="171" spans="2:109" ht="36" customHeight="1">
      <c r="B171" s="80" t="s">
        <v>24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70"/>
      <c r="AC171" s="180"/>
      <c r="AD171" s="111"/>
      <c r="AE171" s="111"/>
      <c r="AF171" s="111"/>
      <c r="AG171" s="111"/>
      <c r="AH171" s="112"/>
      <c r="AI171" s="110" t="s">
        <v>76</v>
      </c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2"/>
      <c r="BD171" s="74">
        <f>BD172</f>
        <v>500000</v>
      </c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6"/>
      <c r="BZ171" s="74">
        <f>BZ172</f>
        <v>134839.88</v>
      </c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75"/>
      <c r="CN171" s="75"/>
      <c r="CO171" s="76"/>
      <c r="CP171" s="118">
        <f t="shared" si="2"/>
        <v>365160.12</v>
      </c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19"/>
      <c r="DB171" s="119"/>
      <c r="DC171" s="119"/>
      <c r="DD171" s="119"/>
      <c r="DE171" s="120"/>
    </row>
    <row r="172" spans="2:109" ht="18" customHeight="1">
      <c r="B172" s="80" t="s">
        <v>551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70"/>
      <c r="AC172" s="180" t="s">
        <v>167</v>
      </c>
      <c r="AD172" s="111"/>
      <c r="AE172" s="111"/>
      <c r="AF172" s="111"/>
      <c r="AG172" s="111"/>
      <c r="AH172" s="112"/>
      <c r="AI172" s="110" t="s">
        <v>77</v>
      </c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2"/>
      <c r="BD172" s="74">
        <v>500000</v>
      </c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6"/>
      <c r="BZ172" s="74">
        <v>134839.88</v>
      </c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  <c r="CO172" s="76"/>
      <c r="CP172" s="118">
        <f t="shared" si="2"/>
        <v>365160.12</v>
      </c>
      <c r="CQ172" s="119"/>
      <c r="CR172" s="119"/>
      <c r="CS172" s="119"/>
      <c r="CT172" s="119"/>
      <c r="CU172" s="119"/>
      <c r="CV172" s="119"/>
      <c r="CW172" s="119"/>
      <c r="CX172" s="119"/>
      <c r="CY172" s="119"/>
      <c r="CZ172" s="119"/>
      <c r="DA172" s="119"/>
      <c r="DB172" s="119"/>
      <c r="DC172" s="119"/>
      <c r="DD172" s="119"/>
      <c r="DE172" s="120"/>
    </row>
    <row r="173" spans="2:109" ht="103.5" customHeight="1">
      <c r="B173" s="80" t="s">
        <v>496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70"/>
      <c r="AC173" s="180" t="s">
        <v>167</v>
      </c>
      <c r="AD173" s="111"/>
      <c r="AE173" s="111"/>
      <c r="AF173" s="111"/>
      <c r="AG173" s="111"/>
      <c r="AH173" s="112"/>
      <c r="AI173" s="110" t="s">
        <v>70</v>
      </c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  <c r="BC173" s="112"/>
      <c r="BD173" s="74">
        <f>BD174</f>
        <v>191900</v>
      </c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6"/>
      <c r="BZ173" s="74">
        <f>BZ174</f>
        <v>0</v>
      </c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6"/>
      <c r="CP173" s="74">
        <f t="shared" si="2"/>
        <v>191900</v>
      </c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6"/>
    </row>
    <row r="174" spans="2:109" ht="35.25" customHeight="1">
      <c r="B174" s="80" t="s">
        <v>393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70"/>
      <c r="AC174" s="180"/>
      <c r="AD174" s="111"/>
      <c r="AE174" s="111"/>
      <c r="AF174" s="111"/>
      <c r="AG174" s="111"/>
      <c r="AH174" s="112"/>
      <c r="AI174" s="110" t="s">
        <v>73</v>
      </c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112"/>
      <c r="BD174" s="74">
        <f>BD175</f>
        <v>191900</v>
      </c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6"/>
      <c r="BZ174" s="74">
        <f>BZ175</f>
        <v>0</v>
      </c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6"/>
      <c r="CP174" s="74">
        <f t="shared" si="2"/>
        <v>191900</v>
      </c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6"/>
    </row>
    <row r="175" spans="2:109" ht="35.25" customHeight="1">
      <c r="B175" s="80" t="s">
        <v>24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70"/>
      <c r="AC175" s="180" t="s">
        <v>167</v>
      </c>
      <c r="AD175" s="111"/>
      <c r="AE175" s="111"/>
      <c r="AF175" s="111"/>
      <c r="AG175" s="111"/>
      <c r="AH175" s="112"/>
      <c r="AI175" s="110" t="s">
        <v>71</v>
      </c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1"/>
      <c r="AZ175" s="111"/>
      <c r="BA175" s="111"/>
      <c r="BB175" s="111"/>
      <c r="BC175" s="112"/>
      <c r="BD175" s="74">
        <f>BD176</f>
        <v>191900</v>
      </c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6"/>
      <c r="BZ175" s="74">
        <f>BZ176</f>
        <v>0</v>
      </c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  <c r="CO175" s="76"/>
      <c r="CP175" s="74">
        <f t="shared" si="2"/>
        <v>191900</v>
      </c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6"/>
    </row>
    <row r="176" spans="2:109" ht="34.5" customHeight="1">
      <c r="B176" s="80" t="s">
        <v>551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70"/>
      <c r="AC176" s="180" t="s">
        <v>167</v>
      </c>
      <c r="AD176" s="111"/>
      <c r="AE176" s="111"/>
      <c r="AF176" s="111"/>
      <c r="AG176" s="111"/>
      <c r="AH176" s="112"/>
      <c r="AI176" s="110" t="s">
        <v>72</v>
      </c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112"/>
      <c r="BD176" s="74">
        <v>191900</v>
      </c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6"/>
      <c r="BZ176" s="74">
        <v>0</v>
      </c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6"/>
      <c r="CP176" s="74">
        <f t="shared" si="2"/>
        <v>191900</v>
      </c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6"/>
    </row>
    <row r="177" spans="2:109" ht="141.75" customHeight="1" hidden="1">
      <c r="B177" s="80" t="s">
        <v>498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70"/>
      <c r="AC177" s="180" t="s">
        <v>167</v>
      </c>
      <c r="AD177" s="111"/>
      <c r="AE177" s="111"/>
      <c r="AF177" s="111"/>
      <c r="AG177" s="111"/>
      <c r="AH177" s="112"/>
      <c r="AI177" s="110" t="s">
        <v>497</v>
      </c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1"/>
      <c r="AX177" s="111"/>
      <c r="AY177" s="111"/>
      <c r="AZ177" s="111"/>
      <c r="BA177" s="111"/>
      <c r="BB177" s="111"/>
      <c r="BC177" s="112"/>
      <c r="BD177" s="74">
        <f>BD178</f>
        <v>0</v>
      </c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6"/>
      <c r="BZ177" s="74">
        <v>500000</v>
      </c>
      <c r="CA177" s="75"/>
      <c r="CB177" s="75"/>
      <c r="CC177" s="75"/>
      <c r="CD177" s="75"/>
      <c r="CE177" s="75"/>
      <c r="CF177" s="75"/>
      <c r="CG177" s="75"/>
      <c r="CH177" s="75"/>
      <c r="CI177" s="75"/>
      <c r="CJ177" s="75"/>
      <c r="CK177" s="75"/>
      <c r="CL177" s="75"/>
      <c r="CM177" s="75"/>
      <c r="CN177" s="75"/>
      <c r="CO177" s="76"/>
      <c r="CP177" s="118">
        <f t="shared" si="2"/>
        <v>-500000</v>
      </c>
      <c r="CQ177" s="119"/>
      <c r="CR177" s="119"/>
      <c r="CS177" s="119"/>
      <c r="CT177" s="119"/>
      <c r="CU177" s="119"/>
      <c r="CV177" s="119"/>
      <c r="CW177" s="119"/>
      <c r="CX177" s="119"/>
      <c r="CY177" s="119"/>
      <c r="CZ177" s="119"/>
      <c r="DA177" s="119"/>
      <c r="DB177" s="119"/>
      <c r="DC177" s="119"/>
      <c r="DD177" s="119"/>
      <c r="DE177" s="120"/>
    </row>
    <row r="178" spans="2:109" ht="12" customHeight="1" hidden="1">
      <c r="B178" s="80" t="s">
        <v>499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70"/>
      <c r="AC178" s="180" t="s">
        <v>167</v>
      </c>
      <c r="AD178" s="111"/>
      <c r="AE178" s="111"/>
      <c r="AF178" s="111"/>
      <c r="AG178" s="111"/>
      <c r="AH178" s="112"/>
      <c r="AI178" s="110" t="s">
        <v>500</v>
      </c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11"/>
      <c r="AZ178" s="111"/>
      <c r="BA178" s="111"/>
      <c r="BB178" s="111"/>
      <c r="BC178" s="112"/>
      <c r="BD178" s="74">
        <f>BD179</f>
        <v>0</v>
      </c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6"/>
      <c r="BZ178" s="74">
        <v>500000</v>
      </c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6"/>
      <c r="CP178" s="118">
        <f t="shared" si="2"/>
        <v>-500000</v>
      </c>
      <c r="CQ178" s="119"/>
      <c r="CR178" s="119"/>
      <c r="CS178" s="119"/>
      <c r="CT178" s="119"/>
      <c r="CU178" s="119"/>
      <c r="CV178" s="119"/>
      <c r="CW178" s="119"/>
      <c r="CX178" s="119"/>
      <c r="CY178" s="119"/>
      <c r="CZ178" s="119"/>
      <c r="DA178" s="119"/>
      <c r="DB178" s="119"/>
      <c r="DC178" s="119"/>
      <c r="DD178" s="119"/>
      <c r="DE178" s="120"/>
    </row>
    <row r="179" spans="2:109" ht="12" customHeight="1" hidden="1">
      <c r="B179" s="80" t="s">
        <v>241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70"/>
      <c r="AC179" s="180" t="s">
        <v>167</v>
      </c>
      <c r="AD179" s="111"/>
      <c r="AE179" s="111"/>
      <c r="AF179" s="111"/>
      <c r="AG179" s="111"/>
      <c r="AH179" s="112"/>
      <c r="AI179" s="110" t="s">
        <v>501</v>
      </c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111"/>
      <c r="BC179" s="112"/>
      <c r="BD179" s="74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6"/>
      <c r="BZ179" s="74">
        <v>500000</v>
      </c>
      <c r="CA179" s="75"/>
      <c r="CB179" s="75"/>
      <c r="CC179" s="75"/>
      <c r="CD179" s="75"/>
      <c r="CE179" s="75"/>
      <c r="CF179" s="75"/>
      <c r="CG179" s="75"/>
      <c r="CH179" s="75"/>
      <c r="CI179" s="75"/>
      <c r="CJ179" s="75"/>
      <c r="CK179" s="75"/>
      <c r="CL179" s="75"/>
      <c r="CM179" s="75"/>
      <c r="CN179" s="75"/>
      <c r="CO179" s="76"/>
      <c r="CP179" s="118">
        <f t="shared" si="2"/>
        <v>-500000</v>
      </c>
      <c r="CQ179" s="119"/>
      <c r="CR179" s="119"/>
      <c r="CS179" s="119"/>
      <c r="CT179" s="119"/>
      <c r="CU179" s="119"/>
      <c r="CV179" s="119"/>
      <c r="CW179" s="119"/>
      <c r="CX179" s="119"/>
      <c r="CY179" s="119"/>
      <c r="CZ179" s="119"/>
      <c r="DA179" s="119"/>
      <c r="DB179" s="119"/>
      <c r="DC179" s="119"/>
      <c r="DD179" s="119"/>
      <c r="DE179" s="120"/>
    </row>
    <row r="180" spans="2:109" ht="20.25" customHeight="1">
      <c r="B180" s="210" t="s">
        <v>245</v>
      </c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9"/>
      <c r="AC180" s="180" t="s">
        <v>167</v>
      </c>
      <c r="AD180" s="111"/>
      <c r="AE180" s="111"/>
      <c r="AF180" s="111"/>
      <c r="AG180" s="111"/>
      <c r="AH180" s="112"/>
      <c r="AI180" s="194" t="s">
        <v>78</v>
      </c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  <c r="BA180" s="195"/>
      <c r="BB180" s="195"/>
      <c r="BC180" s="196"/>
      <c r="BD180" s="104">
        <f>BD181+BD195+BD202</f>
        <v>20550100</v>
      </c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6"/>
      <c r="BZ180" s="104">
        <f>BZ181+BZ195+BZ202</f>
        <v>565154.0900000001</v>
      </c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6"/>
      <c r="CP180" s="104">
        <f t="shared" si="2"/>
        <v>19984945.91</v>
      </c>
      <c r="CQ180" s="105"/>
      <c r="CR180" s="105"/>
      <c r="CS180" s="105"/>
      <c r="CT180" s="105"/>
      <c r="CU180" s="105"/>
      <c r="CV180" s="105"/>
      <c r="CW180" s="105"/>
      <c r="CX180" s="105"/>
      <c r="CY180" s="105"/>
      <c r="CZ180" s="105"/>
      <c r="DA180" s="105"/>
      <c r="DB180" s="105"/>
      <c r="DC180" s="105"/>
      <c r="DD180" s="105"/>
      <c r="DE180" s="106"/>
    </row>
    <row r="181" spans="2:109" ht="19.5" customHeight="1">
      <c r="B181" s="210" t="s">
        <v>328</v>
      </c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9"/>
      <c r="AC181" s="180" t="s">
        <v>167</v>
      </c>
      <c r="AD181" s="111"/>
      <c r="AE181" s="111"/>
      <c r="AF181" s="111"/>
      <c r="AG181" s="111"/>
      <c r="AH181" s="112"/>
      <c r="AI181" s="194" t="s">
        <v>79</v>
      </c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  <c r="AW181" s="195"/>
      <c r="AX181" s="195"/>
      <c r="AY181" s="195"/>
      <c r="AZ181" s="195"/>
      <c r="BA181" s="195"/>
      <c r="BB181" s="195"/>
      <c r="BC181" s="196"/>
      <c r="BD181" s="104">
        <f>BD182+BD188</f>
        <v>19984500</v>
      </c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6"/>
      <c r="BZ181" s="104">
        <f>BZ182+BZ188</f>
        <v>227996.94</v>
      </c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6"/>
      <c r="CP181" s="142">
        <f t="shared" si="2"/>
        <v>19756503.06</v>
      </c>
      <c r="CQ181" s="143"/>
      <c r="CR181" s="143"/>
      <c r="CS181" s="143"/>
      <c r="CT181" s="143"/>
      <c r="CU181" s="143"/>
      <c r="CV181" s="143"/>
      <c r="CW181" s="143"/>
      <c r="CX181" s="143"/>
      <c r="CY181" s="143"/>
      <c r="CZ181" s="143"/>
      <c r="DA181" s="143"/>
      <c r="DB181" s="143"/>
      <c r="DC181" s="143"/>
      <c r="DD181" s="143"/>
      <c r="DE181" s="144"/>
    </row>
    <row r="182" spans="2:109" ht="51" customHeight="1">
      <c r="B182" s="80" t="s">
        <v>3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70"/>
      <c r="AC182" s="180" t="s">
        <v>167</v>
      </c>
      <c r="AD182" s="111"/>
      <c r="AE182" s="111"/>
      <c r="AF182" s="111"/>
      <c r="AG182" s="111"/>
      <c r="AH182" s="112"/>
      <c r="AI182" s="110" t="s">
        <v>80</v>
      </c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2"/>
      <c r="BD182" s="73">
        <f>BD183</f>
        <v>259000</v>
      </c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>
        <f>BZ183</f>
        <v>227996.94</v>
      </c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118">
        <f t="shared" si="2"/>
        <v>31003.059999999998</v>
      </c>
      <c r="CQ182" s="119"/>
      <c r="CR182" s="119"/>
      <c r="CS182" s="119"/>
      <c r="CT182" s="119"/>
      <c r="CU182" s="119"/>
      <c r="CV182" s="119"/>
      <c r="CW182" s="119"/>
      <c r="CX182" s="119"/>
      <c r="CY182" s="119"/>
      <c r="CZ182" s="119"/>
      <c r="DA182" s="119"/>
      <c r="DB182" s="119"/>
      <c r="DC182" s="119"/>
      <c r="DD182" s="119"/>
      <c r="DE182" s="120"/>
    </row>
    <row r="183" spans="2:109" ht="36" customHeight="1">
      <c r="B183" s="80" t="s">
        <v>368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70"/>
      <c r="AC183" s="180" t="s">
        <v>167</v>
      </c>
      <c r="AD183" s="111"/>
      <c r="AE183" s="111"/>
      <c r="AF183" s="111"/>
      <c r="AG183" s="111"/>
      <c r="AH183" s="112"/>
      <c r="AI183" s="110" t="s">
        <v>81</v>
      </c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  <c r="BC183" s="112"/>
      <c r="BD183" s="73">
        <f>BD184</f>
        <v>259000</v>
      </c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>
        <f>BZ184</f>
        <v>227996.94</v>
      </c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118">
        <f t="shared" si="2"/>
        <v>31003.059999999998</v>
      </c>
      <c r="CQ183" s="119"/>
      <c r="CR183" s="119"/>
      <c r="CS183" s="119"/>
      <c r="CT183" s="119"/>
      <c r="CU183" s="119"/>
      <c r="CV183" s="119"/>
      <c r="CW183" s="119"/>
      <c r="CX183" s="119"/>
      <c r="CY183" s="119"/>
      <c r="CZ183" s="119"/>
      <c r="DA183" s="119"/>
      <c r="DB183" s="119"/>
      <c r="DC183" s="119"/>
      <c r="DD183" s="119"/>
      <c r="DE183" s="120"/>
    </row>
    <row r="184" spans="2:109" s="21" customFormat="1" ht="105" customHeight="1">
      <c r="B184" s="80" t="s">
        <v>131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70"/>
      <c r="AC184" s="205" t="s">
        <v>167</v>
      </c>
      <c r="AD184" s="206"/>
      <c r="AE184" s="206"/>
      <c r="AF184" s="206"/>
      <c r="AG184" s="206"/>
      <c r="AH184" s="207"/>
      <c r="AI184" s="110" t="s">
        <v>82</v>
      </c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1"/>
      <c r="AY184" s="111"/>
      <c r="AZ184" s="111"/>
      <c r="BA184" s="111"/>
      <c r="BB184" s="111"/>
      <c r="BC184" s="112"/>
      <c r="BD184" s="73">
        <f>BD185</f>
        <v>259000</v>
      </c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>
        <f>BZ185</f>
        <v>227996.94</v>
      </c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118">
        <f t="shared" si="2"/>
        <v>31003.059999999998</v>
      </c>
      <c r="CQ184" s="119"/>
      <c r="CR184" s="119"/>
      <c r="CS184" s="119"/>
      <c r="CT184" s="119"/>
      <c r="CU184" s="119"/>
      <c r="CV184" s="119"/>
      <c r="CW184" s="119"/>
      <c r="CX184" s="119"/>
      <c r="CY184" s="119"/>
      <c r="CZ184" s="119"/>
      <c r="DA184" s="119"/>
      <c r="DB184" s="119"/>
      <c r="DC184" s="119"/>
      <c r="DD184" s="119"/>
      <c r="DE184" s="120"/>
    </row>
    <row r="185" spans="2:109" s="21" customFormat="1" ht="39.75" customHeight="1">
      <c r="B185" s="80" t="s">
        <v>393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70"/>
      <c r="AC185" s="72" t="s">
        <v>167</v>
      </c>
      <c r="AD185" s="72"/>
      <c r="AE185" s="72"/>
      <c r="AF185" s="72"/>
      <c r="AG185" s="72"/>
      <c r="AH185" s="72"/>
      <c r="AI185" s="110" t="s">
        <v>83</v>
      </c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  <c r="BC185" s="112"/>
      <c r="BD185" s="73">
        <f>BD186</f>
        <v>259000</v>
      </c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>
        <f>BZ186</f>
        <v>227996.94</v>
      </c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118">
        <f t="shared" si="2"/>
        <v>31003.059999999998</v>
      </c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20"/>
    </row>
    <row r="186" spans="2:109" ht="49.5" customHeight="1">
      <c r="B186" s="80" t="s">
        <v>24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70"/>
      <c r="AC186" s="72" t="s">
        <v>167</v>
      </c>
      <c r="AD186" s="72"/>
      <c r="AE186" s="72"/>
      <c r="AF186" s="72"/>
      <c r="AG186" s="72"/>
      <c r="AH186" s="72"/>
      <c r="AI186" s="110" t="s">
        <v>84</v>
      </c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111"/>
      <c r="BC186" s="112"/>
      <c r="BD186" s="73">
        <f>BD187</f>
        <v>259000</v>
      </c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>
        <f>BZ187</f>
        <v>227996.94</v>
      </c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118">
        <f t="shared" si="2"/>
        <v>31003.059999999998</v>
      </c>
      <c r="CQ186" s="119"/>
      <c r="CR186" s="119"/>
      <c r="CS186" s="119"/>
      <c r="CT186" s="119"/>
      <c r="CU186" s="119"/>
      <c r="CV186" s="119"/>
      <c r="CW186" s="119"/>
      <c r="CX186" s="119"/>
      <c r="CY186" s="119"/>
      <c r="CZ186" s="119"/>
      <c r="DA186" s="119"/>
      <c r="DB186" s="119"/>
      <c r="DC186" s="119"/>
      <c r="DD186" s="119"/>
      <c r="DE186" s="120"/>
    </row>
    <row r="187" spans="2:109" ht="34.5" customHeight="1">
      <c r="B187" s="216" t="s">
        <v>551</v>
      </c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5"/>
      <c r="AC187" s="72" t="s">
        <v>167</v>
      </c>
      <c r="AD187" s="72"/>
      <c r="AE187" s="72"/>
      <c r="AF187" s="72"/>
      <c r="AG187" s="72"/>
      <c r="AH187" s="72"/>
      <c r="AI187" s="226" t="s">
        <v>85</v>
      </c>
      <c r="AJ187" s="206"/>
      <c r="AK187" s="206"/>
      <c r="AL187" s="206"/>
      <c r="AM187" s="206"/>
      <c r="AN187" s="206"/>
      <c r="AO187" s="206"/>
      <c r="AP187" s="206"/>
      <c r="AQ187" s="206"/>
      <c r="AR187" s="206"/>
      <c r="AS187" s="206"/>
      <c r="AT187" s="206"/>
      <c r="AU187" s="206"/>
      <c r="AV187" s="206"/>
      <c r="AW187" s="206"/>
      <c r="AX187" s="206"/>
      <c r="AY187" s="206"/>
      <c r="AZ187" s="206"/>
      <c r="BA187" s="206"/>
      <c r="BB187" s="206"/>
      <c r="BC187" s="207"/>
      <c r="BD187" s="136">
        <v>259000</v>
      </c>
      <c r="BE187" s="136"/>
      <c r="BF187" s="136"/>
      <c r="BG187" s="136"/>
      <c r="BH187" s="136"/>
      <c r="BI187" s="136"/>
      <c r="BJ187" s="136"/>
      <c r="BK187" s="136"/>
      <c r="BL187" s="136"/>
      <c r="BM187" s="136"/>
      <c r="BN187" s="136"/>
      <c r="BO187" s="136"/>
      <c r="BP187" s="136"/>
      <c r="BQ187" s="136"/>
      <c r="BR187" s="136"/>
      <c r="BS187" s="136"/>
      <c r="BT187" s="136"/>
      <c r="BU187" s="136"/>
      <c r="BV187" s="136"/>
      <c r="BW187" s="136"/>
      <c r="BX187" s="136"/>
      <c r="BY187" s="136"/>
      <c r="BZ187" s="136">
        <v>227996.94</v>
      </c>
      <c r="CA187" s="136"/>
      <c r="CB187" s="136"/>
      <c r="CC187" s="136"/>
      <c r="CD187" s="136"/>
      <c r="CE187" s="136"/>
      <c r="CF187" s="136"/>
      <c r="CG187" s="136"/>
      <c r="CH187" s="136"/>
      <c r="CI187" s="136"/>
      <c r="CJ187" s="136"/>
      <c r="CK187" s="136"/>
      <c r="CL187" s="136"/>
      <c r="CM187" s="136"/>
      <c r="CN187" s="136"/>
      <c r="CO187" s="136"/>
      <c r="CP187" s="197">
        <f t="shared" si="2"/>
        <v>31003.059999999998</v>
      </c>
      <c r="CQ187" s="198"/>
      <c r="CR187" s="198"/>
      <c r="CS187" s="198"/>
      <c r="CT187" s="198"/>
      <c r="CU187" s="198"/>
      <c r="CV187" s="198"/>
      <c r="CW187" s="198"/>
      <c r="CX187" s="198"/>
      <c r="CY187" s="198"/>
      <c r="CZ187" s="198"/>
      <c r="DA187" s="198"/>
      <c r="DB187" s="198"/>
      <c r="DC187" s="198"/>
      <c r="DD187" s="198"/>
      <c r="DE187" s="199"/>
    </row>
    <row r="188" spans="2:109" ht="61.5" customHeight="1">
      <c r="B188" s="204" t="s">
        <v>502</v>
      </c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72" t="s">
        <v>167</v>
      </c>
      <c r="AD188" s="72"/>
      <c r="AE188" s="72"/>
      <c r="AF188" s="72"/>
      <c r="AG188" s="72"/>
      <c r="AH188" s="72"/>
      <c r="AI188" s="72" t="s">
        <v>474</v>
      </c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3">
        <f>BD189</f>
        <v>19725500</v>
      </c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>
        <f>BZ189</f>
        <v>0</v>
      </c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>
        <f t="shared" si="2"/>
        <v>19725500</v>
      </c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</row>
    <row r="189" spans="2:109" ht="38.25" customHeight="1">
      <c r="B189" s="204" t="s">
        <v>369</v>
      </c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8" t="s">
        <v>167</v>
      </c>
      <c r="AD189" s="190"/>
      <c r="AE189" s="190"/>
      <c r="AF189" s="190"/>
      <c r="AG189" s="190"/>
      <c r="AH189" s="209"/>
      <c r="AI189" s="72" t="s">
        <v>475</v>
      </c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3">
        <f>BD190</f>
        <v>19725500</v>
      </c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>
        <f>BZ190</f>
        <v>0</v>
      </c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>
        <f t="shared" si="2"/>
        <v>19725500</v>
      </c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</row>
    <row r="190" spans="2:109" ht="172.5" customHeight="1">
      <c r="B190" s="204" t="s">
        <v>141</v>
      </c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8" t="s">
        <v>167</v>
      </c>
      <c r="AD190" s="190"/>
      <c r="AE190" s="190"/>
      <c r="AF190" s="190"/>
      <c r="AG190" s="190"/>
      <c r="AH190" s="209"/>
      <c r="AI190" s="72" t="s">
        <v>544</v>
      </c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3">
        <f>BD191</f>
        <v>19725500</v>
      </c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>
        <f>BZ191</f>
        <v>0</v>
      </c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>
        <f t="shared" si="2"/>
        <v>19725500</v>
      </c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</row>
    <row r="191" spans="2:109" ht="15" customHeight="1">
      <c r="B191" s="204" t="s">
        <v>543</v>
      </c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8" t="s">
        <v>167</v>
      </c>
      <c r="AD191" s="190"/>
      <c r="AE191" s="190"/>
      <c r="AF191" s="190"/>
      <c r="AG191" s="190"/>
      <c r="AH191" s="209"/>
      <c r="AI191" s="72" t="s">
        <v>545</v>
      </c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3">
        <v>19725500</v>
      </c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>
        <f>BZ192</f>
        <v>0</v>
      </c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>
        <f t="shared" si="2"/>
        <v>19725500</v>
      </c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</row>
    <row r="192" spans="2:109" ht="33.75" customHeight="1" hidden="1">
      <c r="B192" s="204" t="s">
        <v>24</v>
      </c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180" t="s">
        <v>167</v>
      </c>
      <c r="AD192" s="111"/>
      <c r="AE192" s="111"/>
      <c r="AF192" s="111"/>
      <c r="AG192" s="111"/>
      <c r="AH192" s="112"/>
      <c r="AI192" s="72" t="s">
        <v>503</v>
      </c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>
        <f t="shared" si="2"/>
        <v>0</v>
      </c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</row>
    <row r="193" spans="2:109" ht="34.5" customHeight="1" hidden="1">
      <c r="B193" s="204" t="s">
        <v>201</v>
      </c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180" t="s">
        <v>167</v>
      </c>
      <c r="AD193" s="111"/>
      <c r="AE193" s="111"/>
      <c r="AF193" s="111"/>
      <c r="AG193" s="111"/>
      <c r="AH193" s="112"/>
      <c r="AI193" s="72" t="s">
        <v>504</v>
      </c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>
        <f t="shared" si="2"/>
        <v>0</v>
      </c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</row>
    <row r="194" spans="2:109" ht="25.5" customHeight="1" hidden="1">
      <c r="B194" s="80" t="s">
        <v>236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70"/>
      <c r="AC194" s="180" t="s">
        <v>167</v>
      </c>
      <c r="AD194" s="111"/>
      <c r="AE194" s="111"/>
      <c r="AF194" s="111"/>
      <c r="AG194" s="111"/>
      <c r="AH194" s="112"/>
      <c r="AI194" s="72" t="s">
        <v>476</v>
      </c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3">
        <v>121700</v>
      </c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>
        <v>121628.98</v>
      </c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118">
        <f t="shared" si="2"/>
        <v>71.02000000000407</v>
      </c>
      <c r="CQ194" s="119"/>
      <c r="CR194" s="119"/>
      <c r="CS194" s="119"/>
      <c r="CT194" s="119"/>
      <c r="CU194" s="119"/>
      <c r="CV194" s="119"/>
      <c r="CW194" s="119"/>
      <c r="CX194" s="119"/>
      <c r="CY194" s="119"/>
      <c r="CZ194" s="119"/>
      <c r="DA194" s="119"/>
      <c r="DB194" s="119"/>
      <c r="DC194" s="119"/>
      <c r="DD194" s="119"/>
      <c r="DE194" s="120"/>
    </row>
    <row r="195" spans="2:109" ht="26.25" customHeight="1">
      <c r="B195" s="210" t="s">
        <v>397</v>
      </c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9"/>
      <c r="AC195" s="180" t="s">
        <v>167</v>
      </c>
      <c r="AD195" s="111"/>
      <c r="AE195" s="111"/>
      <c r="AF195" s="111"/>
      <c r="AG195" s="111"/>
      <c r="AH195" s="112"/>
      <c r="AI195" s="194" t="s">
        <v>383</v>
      </c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  <c r="AW195" s="195"/>
      <c r="AX195" s="195"/>
      <c r="AY195" s="195"/>
      <c r="AZ195" s="195"/>
      <c r="BA195" s="195"/>
      <c r="BB195" s="195"/>
      <c r="BC195" s="196"/>
      <c r="BD195" s="104">
        <f aca="true" t="shared" si="3" ref="BD195:BD200">BD196</f>
        <v>5500</v>
      </c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6"/>
      <c r="BZ195" s="104">
        <f aca="true" t="shared" si="4" ref="BZ195:BZ200">BZ196</f>
        <v>0</v>
      </c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6"/>
      <c r="CP195" s="142">
        <f t="shared" si="2"/>
        <v>5500</v>
      </c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  <c r="DA195" s="143"/>
      <c r="DB195" s="143"/>
      <c r="DC195" s="143"/>
      <c r="DD195" s="143"/>
      <c r="DE195" s="144"/>
    </row>
    <row r="196" spans="2:109" ht="46.5" customHeight="1">
      <c r="B196" s="80" t="s">
        <v>3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70"/>
      <c r="AC196" s="180" t="s">
        <v>167</v>
      </c>
      <c r="AD196" s="111"/>
      <c r="AE196" s="111"/>
      <c r="AF196" s="111"/>
      <c r="AG196" s="111"/>
      <c r="AH196" s="112"/>
      <c r="AI196" s="110" t="s">
        <v>384</v>
      </c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  <c r="AZ196" s="111"/>
      <c r="BA196" s="111"/>
      <c r="BB196" s="111"/>
      <c r="BC196" s="112"/>
      <c r="BD196" s="73">
        <f t="shared" si="3"/>
        <v>5500</v>
      </c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>
        <f t="shared" si="4"/>
        <v>0</v>
      </c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118">
        <f t="shared" si="2"/>
        <v>5500</v>
      </c>
      <c r="CQ196" s="119"/>
      <c r="CR196" s="119"/>
      <c r="CS196" s="119"/>
      <c r="CT196" s="119"/>
      <c r="CU196" s="119"/>
      <c r="CV196" s="119"/>
      <c r="CW196" s="119"/>
      <c r="CX196" s="119"/>
      <c r="CY196" s="119"/>
      <c r="CZ196" s="119"/>
      <c r="DA196" s="119"/>
      <c r="DB196" s="119"/>
      <c r="DC196" s="119"/>
      <c r="DD196" s="119"/>
      <c r="DE196" s="120"/>
    </row>
    <row r="197" spans="2:109" ht="39" customHeight="1">
      <c r="B197" s="80" t="s">
        <v>368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70"/>
      <c r="AC197" s="180" t="s">
        <v>167</v>
      </c>
      <c r="AD197" s="111"/>
      <c r="AE197" s="111"/>
      <c r="AF197" s="111"/>
      <c r="AG197" s="111"/>
      <c r="AH197" s="112"/>
      <c r="AI197" s="110" t="s">
        <v>385</v>
      </c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1"/>
      <c r="AZ197" s="111"/>
      <c r="BA197" s="111"/>
      <c r="BB197" s="111"/>
      <c r="BC197" s="112"/>
      <c r="BD197" s="73">
        <f t="shared" si="3"/>
        <v>5500</v>
      </c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>
        <f t="shared" si="4"/>
        <v>0</v>
      </c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118">
        <f t="shared" si="2"/>
        <v>5500</v>
      </c>
      <c r="CQ197" s="119"/>
      <c r="CR197" s="119"/>
      <c r="CS197" s="119"/>
      <c r="CT197" s="119"/>
      <c r="CU197" s="119"/>
      <c r="CV197" s="119"/>
      <c r="CW197" s="119"/>
      <c r="CX197" s="119"/>
      <c r="CY197" s="119"/>
      <c r="CZ197" s="119"/>
      <c r="DA197" s="119"/>
      <c r="DB197" s="119"/>
      <c r="DC197" s="119"/>
      <c r="DD197" s="119"/>
      <c r="DE197" s="120"/>
    </row>
    <row r="198" spans="2:109" ht="105" customHeight="1">
      <c r="B198" s="80" t="s">
        <v>131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70"/>
      <c r="AC198" s="180" t="s">
        <v>167</v>
      </c>
      <c r="AD198" s="111"/>
      <c r="AE198" s="111"/>
      <c r="AF198" s="111"/>
      <c r="AG198" s="111"/>
      <c r="AH198" s="112"/>
      <c r="AI198" s="110" t="s">
        <v>386</v>
      </c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1"/>
      <c r="AZ198" s="111"/>
      <c r="BA198" s="111"/>
      <c r="BB198" s="111"/>
      <c r="BC198" s="112"/>
      <c r="BD198" s="73">
        <f t="shared" si="3"/>
        <v>5500</v>
      </c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>
        <f t="shared" si="4"/>
        <v>0</v>
      </c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118">
        <f aca="true" t="shared" si="5" ref="CP198:CP267">BD198-BZ198</f>
        <v>5500</v>
      </c>
      <c r="CQ198" s="119"/>
      <c r="CR198" s="119"/>
      <c r="CS198" s="119"/>
      <c r="CT198" s="119"/>
      <c r="CU198" s="119"/>
      <c r="CV198" s="119"/>
      <c r="CW198" s="119"/>
      <c r="CX198" s="119"/>
      <c r="CY198" s="119"/>
      <c r="CZ198" s="119"/>
      <c r="DA198" s="119"/>
      <c r="DB198" s="119"/>
      <c r="DC198" s="119"/>
      <c r="DD198" s="119"/>
      <c r="DE198" s="120"/>
    </row>
    <row r="199" spans="2:109" s="21" customFormat="1" ht="37.5" customHeight="1">
      <c r="B199" s="80" t="s">
        <v>393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70"/>
      <c r="AC199" s="203" t="s">
        <v>167</v>
      </c>
      <c r="AD199" s="195"/>
      <c r="AE199" s="195"/>
      <c r="AF199" s="195"/>
      <c r="AG199" s="195"/>
      <c r="AH199" s="196"/>
      <c r="AI199" s="110" t="s">
        <v>387</v>
      </c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  <c r="BC199" s="112"/>
      <c r="BD199" s="73">
        <f t="shared" si="3"/>
        <v>5500</v>
      </c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>
        <f t="shared" si="4"/>
        <v>0</v>
      </c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118">
        <f t="shared" si="5"/>
        <v>5500</v>
      </c>
      <c r="CQ199" s="119"/>
      <c r="CR199" s="119"/>
      <c r="CS199" s="119"/>
      <c r="CT199" s="119"/>
      <c r="CU199" s="119"/>
      <c r="CV199" s="119"/>
      <c r="CW199" s="119"/>
      <c r="CX199" s="119"/>
      <c r="CY199" s="119"/>
      <c r="CZ199" s="119"/>
      <c r="DA199" s="119"/>
      <c r="DB199" s="119"/>
      <c r="DC199" s="119"/>
      <c r="DD199" s="119"/>
      <c r="DE199" s="120"/>
    </row>
    <row r="200" spans="2:109" ht="36" customHeight="1">
      <c r="B200" s="80" t="s">
        <v>24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70"/>
      <c r="AC200" s="180" t="s">
        <v>167</v>
      </c>
      <c r="AD200" s="111"/>
      <c r="AE200" s="111"/>
      <c r="AF200" s="111"/>
      <c r="AG200" s="111"/>
      <c r="AH200" s="112"/>
      <c r="AI200" s="110" t="s">
        <v>388</v>
      </c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  <c r="BC200" s="112"/>
      <c r="BD200" s="73">
        <f t="shared" si="3"/>
        <v>5500</v>
      </c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>
        <f t="shared" si="4"/>
        <v>0</v>
      </c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118">
        <f t="shared" si="5"/>
        <v>5500</v>
      </c>
      <c r="CQ200" s="119"/>
      <c r="CR200" s="119"/>
      <c r="CS200" s="119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19"/>
      <c r="DE200" s="120"/>
    </row>
    <row r="201" spans="2:109" ht="34.5" customHeight="1">
      <c r="B201" s="80" t="s">
        <v>551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70"/>
      <c r="AC201" s="180" t="s">
        <v>167</v>
      </c>
      <c r="AD201" s="111"/>
      <c r="AE201" s="111"/>
      <c r="AF201" s="111"/>
      <c r="AG201" s="111"/>
      <c r="AH201" s="112"/>
      <c r="AI201" s="110" t="s">
        <v>389</v>
      </c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  <c r="AZ201" s="111"/>
      <c r="BA201" s="111"/>
      <c r="BB201" s="111"/>
      <c r="BC201" s="112"/>
      <c r="BD201" s="73">
        <v>5500</v>
      </c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>
        <v>0</v>
      </c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118">
        <f t="shared" si="5"/>
        <v>5500</v>
      </c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19"/>
      <c r="DB201" s="119"/>
      <c r="DC201" s="119"/>
      <c r="DD201" s="119"/>
      <c r="DE201" s="120"/>
    </row>
    <row r="202" spans="2:109" ht="19.5" customHeight="1">
      <c r="B202" s="210" t="s">
        <v>246</v>
      </c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9"/>
      <c r="AC202" s="180" t="s">
        <v>167</v>
      </c>
      <c r="AD202" s="111"/>
      <c r="AE202" s="111"/>
      <c r="AF202" s="111"/>
      <c r="AG202" s="111"/>
      <c r="AH202" s="112"/>
      <c r="AI202" s="194" t="s">
        <v>86</v>
      </c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  <c r="AW202" s="195"/>
      <c r="AX202" s="195"/>
      <c r="AY202" s="195"/>
      <c r="AZ202" s="195"/>
      <c r="BA202" s="195"/>
      <c r="BB202" s="195"/>
      <c r="BC202" s="196"/>
      <c r="BD202" s="116">
        <f>BD203</f>
        <v>560100</v>
      </c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>
        <f>BZ203</f>
        <v>337157.15</v>
      </c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42">
        <f t="shared" si="5"/>
        <v>222942.84999999998</v>
      </c>
      <c r="CQ202" s="143"/>
      <c r="CR202" s="143"/>
      <c r="CS202" s="143"/>
      <c r="CT202" s="143"/>
      <c r="CU202" s="143"/>
      <c r="CV202" s="143"/>
      <c r="CW202" s="143"/>
      <c r="CX202" s="143"/>
      <c r="CY202" s="143"/>
      <c r="CZ202" s="143"/>
      <c r="DA202" s="143"/>
      <c r="DB202" s="143"/>
      <c r="DC202" s="143"/>
      <c r="DD202" s="143"/>
      <c r="DE202" s="144"/>
    </row>
    <row r="203" spans="2:109" ht="45.75" customHeight="1">
      <c r="B203" s="80" t="s">
        <v>3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70"/>
      <c r="AC203" s="180" t="s">
        <v>167</v>
      </c>
      <c r="AD203" s="111"/>
      <c r="AE203" s="111"/>
      <c r="AF203" s="111"/>
      <c r="AG203" s="111"/>
      <c r="AH203" s="112"/>
      <c r="AI203" s="110" t="s">
        <v>87</v>
      </c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111"/>
      <c r="BB203" s="111"/>
      <c r="BC203" s="112"/>
      <c r="BD203" s="73">
        <f>BD204+BD213</f>
        <v>560100</v>
      </c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>
        <f>BZ204+BZ213</f>
        <v>337157.15</v>
      </c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118">
        <f t="shared" si="5"/>
        <v>222942.84999999998</v>
      </c>
      <c r="CQ203" s="119"/>
      <c r="CR203" s="119"/>
      <c r="CS203" s="119"/>
      <c r="CT203" s="119"/>
      <c r="CU203" s="119"/>
      <c r="CV203" s="119"/>
      <c r="CW203" s="119"/>
      <c r="CX203" s="119"/>
      <c r="CY203" s="119"/>
      <c r="CZ203" s="119"/>
      <c r="DA203" s="119"/>
      <c r="DB203" s="119"/>
      <c r="DC203" s="119"/>
      <c r="DD203" s="119"/>
      <c r="DE203" s="120"/>
    </row>
    <row r="204" spans="2:109" ht="33.75" customHeight="1">
      <c r="B204" s="80" t="s">
        <v>398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70"/>
      <c r="AC204" s="180" t="s">
        <v>167</v>
      </c>
      <c r="AD204" s="111"/>
      <c r="AE204" s="111"/>
      <c r="AF204" s="111"/>
      <c r="AG204" s="111"/>
      <c r="AH204" s="112"/>
      <c r="AI204" s="110" t="s">
        <v>347</v>
      </c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1"/>
      <c r="AY204" s="111"/>
      <c r="AZ204" s="111"/>
      <c r="BA204" s="111"/>
      <c r="BB204" s="111"/>
      <c r="BC204" s="112"/>
      <c r="BD204" s="73">
        <f>BD205+BD209</f>
        <v>365700</v>
      </c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>
        <f>BZ205+BZ209</f>
        <v>170951.9</v>
      </c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118">
        <f t="shared" si="5"/>
        <v>194748.1</v>
      </c>
      <c r="CQ204" s="119"/>
      <c r="CR204" s="119"/>
      <c r="CS204" s="119"/>
      <c r="CT204" s="119"/>
      <c r="CU204" s="119"/>
      <c r="CV204" s="119"/>
      <c r="CW204" s="119"/>
      <c r="CX204" s="119"/>
      <c r="CY204" s="119"/>
      <c r="CZ204" s="119"/>
      <c r="DA204" s="119"/>
      <c r="DB204" s="119"/>
      <c r="DC204" s="119"/>
      <c r="DD204" s="119"/>
      <c r="DE204" s="120"/>
    </row>
    <row r="205" spans="2:109" ht="90.75" customHeight="1">
      <c r="B205" s="80" t="s">
        <v>348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70"/>
      <c r="AC205" s="180" t="s">
        <v>167</v>
      </c>
      <c r="AD205" s="111"/>
      <c r="AE205" s="111"/>
      <c r="AF205" s="111"/>
      <c r="AG205" s="111"/>
      <c r="AH205" s="112"/>
      <c r="AI205" s="110" t="s">
        <v>88</v>
      </c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  <c r="AZ205" s="111"/>
      <c r="BA205" s="111"/>
      <c r="BB205" s="111"/>
      <c r="BC205" s="112"/>
      <c r="BD205" s="73">
        <f>BD206</f>
        <v>340700</v>
      </c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>
        <f>BZ206</f>
        <v>162664.9</v>
      </c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118">
        <f t="shared" si="5"/>
        <v>178035.1</v>
      </c>
      <c r="CQ205" s="119"/>
      <c r="CR205" s="119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19"/>
      <c r="DD205" s="119"/>
      <c r="DE205" s="120"/>
    </row>
    <row r="206" spans="2:109" ht="35.25" customHeight="1">
      <c r="B206" s="80" t="s">
        <v>393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70"/>
      <c r="AC206" s="180" t="s">
        <v>167</v>
      </c>
      <c r="AD206" s="111"/>
      <c r="AE206" s="111"/>
      <c r="AF206" s="111"/>
      <c r="AG206" s="111"/>
      <c r="AH206" s="112"/>
      <c r="AI206" s="110" t="s">
        <v>89</v>
      </c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1"/>
      <c r="AZ206" s="111"/>
      <c r="BA206" s="111"/>
      <c r="BB206" s="111"/>
      <c r="BC206" s="112"/>
      <c r="BD206" s="73">
        <f>BD207</f>
        <v>340700</v>
      </c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>
        <f>BZ207</f>
        <v>162664.9</v>
      </c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118">
        <f t="shared" si="5"/>
        <v>178035.1</v>
      </c>
      <c r="CQ206" s="119"/>
      <c r="CR206" s="119"/>
      <c r="CS206" s="119"/>
      <c r="CT206" s="119"/>
      <c r="CU206" s="119"/>
      <c r="CV206" s="119"/>
      <c r="CW206" s="119"/>
      <c r="CX206" s="119"/>
      <c r="CY206" s="119"/>
      <c r="CZ206" s="119"/>
      <c r="DA206" s="119"/>
      <c r="DB206" s="119"/>
      <c r="DC206" s="119"/>
      <c r="DD206" s="119"/>
      <c r="DE206" s="120"/>
    </row>
    <row r="207" spans="2:109" ht="34.5" customHeight="1">
      <c r="B207" s="80" t="s">
        <v>24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70"/>
      <c r="AC207" s="180" t="s">
        <v>167</v>
      </c>
      <c r="AD207" s="111"/>
      <c r="AE207" s="111"/>
      <c r="AF207" s="111"/>
      <c r="AG207" s="111"/>
      <c r="AH207" s="112"/>
      <c r="AI207" s="110" t="s">
        <v>90</v>
      </c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11"/>
      <c r="AU207" s="111"/>
      <c r="AV207" s="111"/>
      <c r="AW207" s="111"/>
      <c r="AX207" s="111"/>
      <c r="AY207" s="111"/>
      <c r="AZ207" s="111"/>
      <c r="BA207" s="111"/>
      <c r="BB207" s="111"/>
      <c r="BC207" s="112"/>
      <c r="BD207" s="73">
        <f>BD208</f>
        <v>340700</v>
      </c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>
        <f>BZ208</f>
        <v>162664.9</v>
      </c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118">
        <f t="shared" si="5"/>
        <v>178035.1</v>
      </c>
      <c r="CQ207" s="119"/>
      <c r="CR207" s="119"/>
      <c r="CS207" s="119"/>
      <c r="CT207" s="119"/>
      <c r="CU207" s="119"/>
      <c r="CV207" s="119"/>
      <c r="CW207" s="119"/>
      <c r="CX207" s="119"/>
      <c r="CY207" s="119"/>
      <c r="CZ207" s="119"/>
      <c r="DA207" s="119"/>
      <c r="DB207" s="119"/>
      <c r="DC207" s="119"/>
      <c r="DD207" s="119"/>
      <c r="DE207" s="120"/>
    </row>
    <row r="208" spans="2:109" ht="34.5" customHeight="1">
      <c r="B208" s="80" t="s">
        <v>551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70"/>
      <c r="AC208" s="180" t="s">
        <v>167</v>
      </c>
      <c r="AD208" s="111"/>
      <c r="AE208" s="111"/>
      <c r="AF208" s="111"/>
      <c r="AG208" s="111"/>
      <c r="AH208" s="112"/>
      <c r="AI208" s="110" t="s">
        <v>91</v>
      </c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  <c r="AV208" s="111"/>
      <c r="AW208" s="111"/>
      <c r="AX208" s="111"/>
      <c r="AY208" s="111"/>
      <c r="AZ208" s="111"/>
      <c r="BA208" s="111"/>
      <c r="BB208" s="111"/>
      <c r="BC208" s="112"/>
      <c r="BD208" s="73">
        <v>340700</v>
      </c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>
        <v>162664.9</v>
      </c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118">
        <f t="shared" si="5"/>
        <v>178035.1</v>
      </c>
      <c r="CQ208" s="119"/>
      <c r="CR208" s="119"/>
      <c r="CS208" s="119"/>
      <c r="CT208" s="119"/>
      <c r="CU208" s="119"/>
      <c r="CV208" s="119"/>
      <c r="CW208" s="119"/>
      <c r="CX208" s="119"/>
      <c r="CY208" s="119"/>
      <c r="CZ208" s="119"/>
      <c r="DA208" s="119"/>
      <c r="DB208" s="119"/>
      <c r="DC208" s="119"/>
      <c r="DD208" s="119"/>
      <c r="DE208" s="120"/>
    </row>
    <row r="209" spans="2:109" ht="104.25" customHeight="1">
      <c r="B209" s="80" t="s">
        <v>345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70"/>
      <c r="AC209" s="180" t="s">
        <v>167</v>
      </c>
      <c r="AD209" s="111"/>
      <c r="AE209" s="111"/>
      <c r="AF209" s="111"/>
      <c r="AG209" s="111"/>
      <c r="AH209" s="112"/>
      <c r="AI209" s="110" t="s">
        <v>92</v>
      </c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  <c r="AV209" s="111"/>
      <c r="AW209" s="111"/>
      <c r="AX209" s="111"/>
      <c r="AY209" s="111"/>
      <c r="AZ209" s="111"/>
      <c r="BA209" s="111"/>
      <c r="BB209" s="111"/>
      <c r="BC209" s="112"/>
      <c r="BD209" s="73">
        <f>BD210</f>
        <v>25000</v>
      </c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>
        <f>BZ210</f>
        <v>8287</v>
      </c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118">
        <f t="shared" si="5"/>
        <v>16713</v>
      </c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19"/>
      <c r="DA209" s="119"/>
      <c r="DB209" s="119"/>
      <c r="DC209" s="119"/>
      <c r="DD209" s="119"/>
      <c r="DE209" s="120"/>
    </row>
    <row r="210" spans="2:109" ht="34.5" customHeight="1">
      <c r="B210" s="80" t="s">
        <v>393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70"/>
      <c r="AC210" s="180" t="s">
        <v>167</v>
      </c>
      <c r="AD210" s="111"/>
      <c r="AE210" s="111"/>
      <c r="AF210" s="111"/>
      <c r="AG210" s="111"/>
      <c r="AH210" s="112"/>
      <c r="AI210" s="110" t="s">
        <v>93</v>
      </c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  <c r="AW210" s="111"/>
      <c r="AX210" s="111"/>
      <c r="AY210" s="111"/>
      <c r="AZ210" s="111"/>
      <c r="BA210" s="111"/>
      <c r="BB210" s="111"/>
      <c r="BC210" s="112"/>
      <c r="BD210" s="73">
        <f>BD211</f>
        <v>25000</v>
      </c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>
        <f>BZ211</f>
        <v>8287</v>
      </c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118">
        <f t="shared" si="5"/>
        <v>16713</v>
      </c>
      <c r="CQ210" s="119"/>
      <c r="CR210" s="119"/>
      <c r="CS210" s="119"/>
      <c r="CT210" s="119"/>
      <c r="CU210" s="119"/>
      <c r="CV210" s="119"/>
      <c r="CW210" s="119"/>
      <c r="CX210" s="119"/>
      <c r="CY210" s="119"/>
      <c r="CZ210" s="119"/>
      <c r="DA210" s="119"/>
      <c r="DB210" s="119"/>
      <c r="DC210" s="119"/>
      <c r="DD210" s="119"/>
      <c r="DE210" s="120"/>
    </row>
    <row r="211" spans="2:109" ht="39" customHeight="1">
      <c r="B211" s="80" t="s">
        <v>24</v>
      </c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70"/>
      <c r="AC211" s="180" t="s">
        <v>167</v>
      </c>
      <c r="AD211" s="111"/>
      <c r="AE211" s="111"/>
      <c r="AF211" s="111"/>
      <c r="AG211" s="111"/>
      <c r="AH211" s="112"/>
      <c r="AI211" s="110" t="s">
        <v>94</v>
      </c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/>
      <c r="AW211" s="111"/>
      <c r="AX211" s="111"/>
      <c r="AY211" s="111"/>
      <c r="AZ211" s="111"/>
      <c r="BA211" s="111"/>
      <c r="BB211" s="111"/>
      <c r="BC211" s="112"/>
      <c r="BD211" s="73">
        <f>BD212</f>
        <v>25000</v>
      </c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>
        <f>BZ212</f>
        <v>8287</v>
      </c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118">
        <f t="shared" si="5"/>
        <v>16713</v>
      </c>
      <c r="CQ211" s="119"/>
      <c r="CR211" s="119"/>
      <c r="CS211" s="119"/>
      <c r="CT211" s="119"/>
      <c r="CU211" s="119"/>
      <c r="CV211" s="119"/>
      <c r="CW211" s="119"/>
      <c r="CX211" s="119"/>
      <c r="CY211" s="119"/>
      <c r="CZ211" s="119"/>
      <c r="DA211" s="119"/>
      <c r="DB211" s="119"/>
      <c r="DC211" s="119"/>
      <c r="DD211" s="119"/>
      <c r="DE211" s="120"/>
    </row>
    <row r="212" spans="2:109" ht="35.25" customHeight="1">
      <c r="B212" s="80" t="s">
        <v>201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70"/>
      <c r="AC212" s="180" t="s">
        <v>167</v>
      </c>
      <c r="AD212" s="111"/>
      <c r="AE212" s="111"/>
      <c r="AF212" s="111"/>
      <c r="AG212" s="111"/>
      <c r="AH212" s="112"/>
      <c r="AI212" s="110" t="s">
        <v>95</v>
      </c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1"/>
      <c r="AZ212" s="111"/>
      <c r="BA212" s="111"/>
      <c r="BB212" s="111"/>
      <c r="BC212" s="112"/>
      <c r="BD212" s="73">
        <v>25000</v>
      </c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>
        <v>8287</v>
      </c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118">
        <f t="shared" si="5"/>
        <v>16713</v>
      </c>
      <c r="CQ212" s="119"/>
      <c r="CR212" s="119"/>
      <c r="CS212" s="119"/>
      <c r="CT212" s="119"/>
      <c r="CU212" s="119"/>
      <c r="CV212" s="119"/>
      <c r="CW212" s="119"/>
      <c r="CX212" s="119"/>
      <c r="CY212" s="119"/>
      <c r="CZ212" s="119"/>
      <c r="DA212" s="119"/>
      <c r="DB212" s="119"/>
      <c r="DC212" s="119"/>
      <c r="DD212" s="119"/>
      <c r="DE212" s="120"/>
    </row>
    <row r="213" spans="2:109" ht="34.5" customHeight="1">
      <c r="B213" s="80" t="s">
        <v>146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70"/>
      <c r="AC213" s="180" t="s">
        <v>167</v>
      </c>
      <c r="AD213" s="111"/>
      <c r="AE213" s="111"/>
      <c r="AF213" s="111"/>
      <c r="AG213" s="111"/>
      <c r="AH213" s="112"/>
      <c r="AI213" s="110" t="s">
        <v>96</v>
      </c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1"/>
      <c r="AZ213" s="111"/>
      <c r="BA213" s="111"/>
      <c r="BB213" s="111"/>
      <c r="BC213" s="112"/>
      <c r="BD213" s="73">
        <f>BD214+BD218</f>
        <v>194400</v>
      </c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>
        <f>BZ214</f>
        <v>166205.25</v>
      </c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118">
        <f t="shared" si="5"/>
        <v>28194.75</v>
      </c>
      <c r="CQ213" s="119"/>
      <c r="CR213" s="119"/>
      <c r="CS213" s="119"/>
      <c r="CT213" s="119"/>
      <c r="CU213" s="119"/>
      <c r="CV213" s="119"/>
      <c r="CW213" s="119"/>
      <c r="CX213" s="119"/>
      <c r="CY213" s="119"/>
      <c r="CZ213" s="119"/>
      <c r="DA213" s="119"/>
      <c r="DB213" s="119"/>
      <c r="DC213" s="119"/>
      <c r="DD213" s="119"/>
      <c r="DE213" s="120"/>
    </row>
    <row r="214" spans="2:109" ht="102" customHeight="1">
      <c r="B214" s="80" t="s">
        <v>399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70"/>
      <c r="AC214" s="180" t="s">
        <v>167</v>
      </c>
      <c r="AD214" s="111"/>
      <c r="AE214" s="111"/>
      <c r="AF214" s="111"/>
      <c r="AG214" s="111"/>
      <c r="AH214" s="112"/>
      <c r="AI214" s="110" t="s">
        <v>97</v>
      </c>
      <c r="AJ214" s="111"/>
      <c r="AK214" s="111"/>
      <c r="AL214" s="111"/>
      <c r="AM214" s="111"/>
      <c r="AN214" s="111"/>
      <c r="AO214" s="111"/>
      <c r="AP214" s="111"/>
      <c r="AQ214" s="111"/>
      <c r="AR214" s="111"/>
      <c r="AS214" s="111"/>
      <c r="AT214" s="111"/>
      <c r="AU214" s="111"/>
      <c r="AV214" s="111"/>
      <c r="AW214" s="111"/>
      <c r="AX214" s="111"/>
      <c r="AY214" s="111"/>
      <c r="AZ214" s="111"/>
      <c r="BA214" s="111"/>
      <c r="BB214" s="111"/>
      <c r="BC214" s="112"/>
      <c r="BD214" s="73">
        <f>BD215</f>
        <v>194400</v>
      </c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>
        <f>BZ215</f>
        <v>166205.25</v>
      </c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118">
        <f t="shared" si="5"/>
        <v>28194.75</v>
      </c>
      <c r="CQ214" s="119"/>
      <c r="CR214" s="119"/>
      <c r="CS214" s="119"/>
      <c r="CT214" s="119"/>
      <c r="CU214" s="119"/>
      <c r="CV214" s="119"/>
      <c r="CW214" s="119"/>
      <c r="CX214" s="119"/>
      <c r="CY214" s="119"/>
      <c r="CZ214" s="119"/>
      <c r="DA214" s="119"/>
      <c r="DB214" s="119"/>
      <c r="DC214" s="119"/>
      <c r="DD214" s="119"/>
      <c r="DE214" s="120"/>
    </row>
    <row r="215" spans="2:109" ht="33" customHeight="1">
      <c r="B215" s="80" t="s">
        <v>393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70"/>
      <c r="AC215" s="47"/>
      <c r="AD215" s="48"/>
      <c r="AE215" s="48"/>
      <c r="AF215" s="48" t="s">
        <v>167</v>
      </c>
      <c r="AG215" s="48"/>
      <c r="AH215" s="49"/>
      <c r="AI215" s="110" t="s">
        <v>98</v>
      </c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11"/>
      <c r="AX215" s="111"/>
      <c r="AY215" s="111"/>
      <c r="AZ215" s="111"/>
      <c r="BA215" s="111"/>
      <c r="BB215" s="111"/>
      <c r="BC215" s="112"/>
      <c r="BD215" s="73">
        <f>BD216</f>
        <v>194400</v>
      </c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>
        <f>BZ216</f>
        <v>166205.25</v>
      </c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118">
        <f t="shared" si="5"/>
        <v>28194.75</v>
      </c>
      <c r="CQ215" s="119"/>
      <c r="CR215" s="119"/>
      <c r="CS215" s="119"/>
      <c r="CT215" s="119"/>
      <c r="CU215" s="119"/>
      <c r="CV215" s="119"/>
      <c r="CW215" s="119"/>
      <c r="CX215" s="119"/>
      <c r="CY215" s="119"/>
      <c r="CZ215" s="119"/>
      <c r="DA215" s="119"/>
      <c r="DB215" s="119"/>
      <c r="DC215" s="119"/>
      <c r="DD215" s="119"/>
      <c r="DE215" s="120"/>
    </row>
    <row r="216" spans="2:109" ht="24" customHeight="1">
      <c r="B216" s="80" t="s">
        <v>24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70"/>
      <c r="AC216" s="180" t="s">
        <v>167</v>
      </c>
      <c r="AD216" s="111"/>
      <c r="AE216" s="111"/>
      <c r="AF216" s="111"/>
      <c r="AG216" s="111"/>
      <c r="AH216" s="112"/>
      <c r="AI216" s="110" t="s">
        <v>99</v>
      </c>
      <c r="AJ216" s="111"/>
      <c r="AK216" s="111"/>
      <c r="AL216" s="111"/>
      <c r="AM216" s="111"/>
      <c r="AN216" s="111"/>
      <c r="AO216" s="111"/>
      <c r="AP216" s="111"/>
      <c r="AQ216" s="111"/>
      <c r="AR216" s="111"/>
      <c r="AS216" s="111"/>
      <c r="AT216" s="111"/>
      <c r="AU216" s="111"/>
      <c r="AV216" s="111"/>
      <c r="AW216" s="111"/>
      <c r="AX216" s="111"/>
      <c r="AY216" s="111"/>
      <c r="AZ216" s="111"/>
      <c r="BA216" s="111"/>
      <c r="BB216" s="111"/>
      <c r="BC216" s="112"/>
      <c r="BD216" s="73">
        <f>BD217</f>
        <v>194400</v>
      </c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>
        <f>BZ217</f>
        <v>166205.25</v>
      </c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118">
        <f t="shared" si="5"/>
        <v>28194.75</v>
      </c>
      <c r="CQ216" s="119"/>
      <c r="CR216" s="119"/>
      <c r="CS216" s="119"/>
      <c r="CT216" s="119"/>
      <c r="CU216" s="119"/>
      <c r="CV216" s="119"/>
      <c r="CW216" s="119"/>
      <c r="CX216" s="119"/>
      <c r="CY216" s="119"/>
      <c r="CZ216" s="119"/>
      <c r="DA216" s="119"/>
      <c r="DB216" s="119"/>
      <c r="DC216" s="119"/>
      <c r="DD216" s="119"/>
      <c r="DE216" s="120"/>
    </row>
    <row r="217" spans="2:109" ht="36" customHeight="1">
      <c r="B217" s="80" t="s">
        <v>201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70"/>
      <c r="AC217" s="180" t="s">
        <v>167</v>
      </c>
      <c r="AD217" s="111"/>
      <c r="AE217" s="111"/>
      <c r="AF217" s="111"/>
      <c r="AG217" s="111"/>
      <c r="AH217" s="112"/>
      <c r="AI217" s="110" t="s">
        <v>100</v>
      </c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1"/>
      <c r="AZ217" s="111"/>
      <c r="BA217" s="111"/>
      <c r="BB217" s="111"/>
      <c r="BC217" s="112"/>
      <c r="BD217" s="73">
        <v>194400</v>
      </c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>
        <v>166205.25</v>
      </c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118">
        <f t="shared" si="5"/>
        <v>28194.75</v>
      </c>
      <c r="CQ217" s="119"/>
      <c r="CR217" s="119"/>
      <c r="CS217" s="119"/>
      <c r="CT217" s="119"/>
      <c r="CU217" s="119"/>
      <c r="CV217" s="119"/>
      <c r="CW217" s="119"/>
      <c r="CX217" s="119"/>
      <c r="CY217" s="119"/>
      <c r="CZ217" s="119"/>
      <c r="DA217" s="119"/>
      <c r="DB217" s="119"/>
      <c r="DC217" s="119"/>
      <c r="DD217" s="119"/>
      <c r="DE217" s="120"/>
    </row>
    <row r="218" spans="2:109" ht="127.5" customHeight="1" hidden="1">
      <c r="B218" s="80" t="s">
        <v>505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70"/>
      <c r="AC218" s="180" t="s">
        <v>167</v>
      </c>
      <c r="AD218" s="111"/>
      <c r="AE218" s="111"/>
      <c r="AF218" s="111"/>
      <c r="AG218" s="111"/>
      <c r="AH218" s="112"/>
      <c r="AI218" s="110" t="s">
        <v>477</v>
      </c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  <c r="AW218" s="111"/>
      <c r="AX218" s="111"/>
      <c r="AY218" s="111"/>
      <c r="AZ218" s="111"/>
      <c r="BA218" s="111"/>
      <c r="BB218" s="111"/>
      <c r="BC218" s="112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118">
        <f t="shared" si="5"/>
        <v>0</v>
      </c>
      <c r="CQ218" s="119"/>
      <c r="CR218" s="119"/>
      <c r="CS218" s="119"/>
      <c r="CT218" s="119"/>
      <c r="CU218" s="119"/>
      <c r="CV218" s="119"/>
      <c r="CW218" s="119"/>
      <c r="CX218" s="119"/>
      <c r="CY218" s="119"/>
      <c r="CZ218" s="119"/>
      <c r="DA218" s="119"/>
      <c r="DB218" s="119"/>
      <c r="DC218" s="119"/>
      <c r="DD218" s="119"/>
      <c r="DE218" s="120"/>
    </row>
    <row r="219" spans="2:109" ht="36.75" customHeight="1" hidden="1">
      <c r="B219" s="80" t="s">
        <v>393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70"/>
      <c r="AC219" s="180" t="s">
        <v>167</v>
      </c>
      <c r="AD219" s="111"/>
      <c r="AE219" s="111"/>
      <c r="AF219" s="111"/>
      <c r="AG219" s="111"/>
      <c r="AH219" s="112"/>
      <c r="AI219" s="110" t="s">
        <v>478</v>
      </c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  <c r="AW219" s="111"/>
      <c r="AX219" s="111"/>
      <c r="AY219" s="111"/>
      <c r="AZ219" s="111"/>
      <c r="BA219" s="111"/>
      <c r="BB219" s="111"/>
      <c r="BC219" s="112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118">
        <f t="shared" si="5"/>
        <v>0</v>
      </c>
      <c r="CQ219" s="119"/>
      <c r="CR219" s="119"/>
      <c r="CS219" s="119"/>
      <c r="CT219" s="119"/>
      <c r="CU219" s="119"/>
      <c r="CV219" s="119"/>
      <c r="CW219" s="119"/>
      <c r="CX219" s="119"/>
      <c r="CY219" s="119"/>
      <c r="CZ219" s="119"/>
      <c r="DA219" s="119"/>
      <c r="DB219" s="119"/>
      <c r="DC219" s="119"/>
      <c r="DD219" s="119"/>
      <c r="DE219" s="120"/>
    </row>
    <row r="220" spans="2:109" ht="36.75" customHeight="1" hidden="1">
      <c r="B220" s="80" t="s">
        <v>24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70"/>
      <c r="AC220" s="180" t="s">
        <v>167</v>
      </c>
      <c r="AD220" s="111"/>
      <c r="AE220" s="111"/>
      <c r="AF220" s="111"/>
      <c r="AG220" s="111"/>
      <c r="AH220" s="112"/>
      <c r="AI220" s="110" t="s">
        <v>479</v>
      </c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  <c r="AZ220" s="111"/>
      <c r="BA220" s="111"/>
      <c r="BB220" s="111"/>
      <c r="BC220" s="112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118">
        <f t="shared" si="5"/>
        <v>0</v>
      </c>
      <c r="CQ220" s="119"/>
      <c r="CR220" s="119"/>
      <c r="CS220" s="119"/>
      <c r="CT220" s="119"/>
      <c r="CU220" s="119"/>
      <c r="CV220" s="119"/>
      <c r="CW220" s="119"/>
      <c r="CX220" s="119"/>
      <c r="CY220" s="119"/>
      <c r="CZ220" s="119"/>
      <c r="DA220" s="119"/>
      <c r="DB220" s="119"/>
      <c r="DC220" s="119"/>
      <c r="DD220" s="119"/>
      <c r="DE220" s="120"/>
    </row>
    <row r="221" spans="2:109" ht="36.75" customHeight="1" hidden="1">
      <c r="B221" s="80" t="s">
        <v>201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70"/>
      <c r="AC221" s="180" t="s">
        <v>167</v>
      </c>
      <c r="AD221" s="111"/>
      <c r="AE221" s="111"/>
      <c r="AF221" s="111"/>
      <c r="AG221" s="111"/>
      <c r="AH221" s="112"/>
      <c r="AI221" s="110" t="s">
        <v>506</v>
      </c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1"/>
      <c r="AY221" s="111"/>
      <c r="AZ221" s="111"/>
      <c r="BA221" s="111"/>
      <c r="BB221" s="111"/>
      <c r="BC221" s="112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118">
        <f t="shared" si="5"/>
        <v>0</v>
      </c>
      <c r="CQ221" s="119"/>
      <c r="CR221" s="119"/>
      <c r="CS221" s="119"/>
      <c r="CT221" s="119"/>
      <c r="CU221" s="119"/>
      <c r="CV221" s="119"/>
      <c r="CW221" s="119"/>
      <c r="CX221" s="119"/>
      <c r="CY221" s="119"/>
      <c r="CZ221" s="119"/>
      <c r="DA221" s="119"/>
      <c r="DB221" s="119"/>
      <c r="DC221" s="119"/>
      <c r="DD221" s="119"/>
      <c r="DE221" s="120"/>
    </row>
    <row r="222" spans="2:109" ht="36.75" customHeight="1">
      <c r="B222" s="210" t="s">
        <v>435</v>
      </c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9"/>
      <c r="AC222" s="180" t="s">
        <v>167</v>
      </c>
      <c r="AD222" s="111"/>
      <c r="AE222" s="111"/>
      <c r="AF222" s="111"/>
      <c r="AG222" s="111"/>
      <c r="AH222" s="112"/>
      <c r="AI222" s="194" t="s">
        <v>434</v>
      </c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  <c r="AW222" s="195"/>
      <c r="AX222" s="195"/>
      <c r="AY222" s="195"/>
      <c r="AZ222" s="195"/>
      <c r="BA222" s="195"/>
      <c r="BB222" s="195"/>
      <c r="BC222" s="196"/>
      <c r="BD222" s="104">
        <f>BD223</f>
        <v>15000</v>
      </c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6"/>
      <c r="BZ222" s="104">
        <f>BZ223</f>
        <v>0</v>
      </c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6"/>
      <c r="CP222" s="104">
        <f t="shared" si="5"/>
        <v>15000</v>
      </c>
      <c r="CQ222" s="105"/>
      <c r="CR222" s="105"/>
      <c r="CS222" s="105"/>
      <c r="CT222" s="105"/>
      <c r="CU222" s="105"/>
      <c r="CV222" s="105"/>
      <c r="CW222" s="105"/>
      <c r="CX222" s="105"/>
      <c r="CY222" s="105"/>
      <c r="CZ222" s="105"/>
      <c r="DA222" s="105"/>
      <c r="DB222" s="105"/>
      <c r="DC222" s="105"/>
      <c r="DD222" s="105"/>
      <c r="DE222" s="106"/>
    </row>
    <row r="223" spans="2:109" ht="33" customHeight="1">
      <c r="B223" s="210" t="s">
        <v>437</v>
      </c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9"/>
      <c r="AC223" s="180" t="s">
        <v>167</v>
      </c>
      <c r="AD223" s="111"/>
      <c r="AE223" s="111"/>
      <c r="AF223" s="111"/>
      <c r="AG223" s="111"/>
      <c r="AH223" s="112"/>
      <c r="AI223" s="110" t="s">
        <v>436</v>
      </c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1"/>
      <c r="AY223" s="111"/>
      <c r="AZ223" s="111"/>
      <c r="BA223" s="111"/>
      <c r="BB223" s="111"/>
      <c r="BC223" s="112"/>
      <c r="BD223" s="74">
        <f>BD225</f>
        <v>15000</v>
      </c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6"/>
      <c r="BZ223" s="74">
        <f>BZ225</f>
        <v>0</v>
      </c>
      <c r="CA223" s="75"/>
      <c r="CB223" s="75"/>
      <c r="CC223" s="75"/>
      <c r="CD223" s="75"/>
      <c r="CE223" s="75"/>
      <c r="CF223" s="75"/>
      <c r="CG223" s="75"/>
      <c r="CH223" s="75"/>
      <c r="CI223" s="75"/>
      <c r="CJ223" s="75"/>
      <c r="CK223" s="75"/>
      <c r="CL223" s="75"/>
      <c r="CM223" s="75"/>
      <c r="CN223" s="75"/>
      <c r="CO223" s="76"/>
      <c r="CP223" s="74">
        <f t="shared" si="5"/>
        <v>15000</v>
      </c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75"/>
      <c r="DB223" s="75"/>
      <c r="DC223" s="75"/>
      <c r="DD223" s="75"/>
      <c r="DE223" s="76"/>
    </row>
    <row r="224" spans="2:109" ht="33" customHeight="1" hidden="1">
      <c r="B224" s="80" t="s">
        <v>437</v>
      </c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2"/>
      <c r="AC224" s="180" t="s">
        <v>167</v>
      </c>
      <c r="AD224" s="111"/>
      <c r="AE224" s="111"/>
      <c r="AF224" s="111"/>
      <c r="AG224" s="111"/>
      <c r="AH224" s="112"/>
      <c r="AI224" s="110" t="s">
        <v>480</v>
      </c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1"/>
      <c r="AY224" s="111"/>
      <c r="AZ224" s="111"/>
      <c r="BA224" s="111"/>
      <c r="BB224" s="111"/>
      <c r="BC224" s="112"/>
      <c r="BD224" s="74">
        <v>5000</v>
      </c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6"/>
      <c r="BZ224" s="74" t="s">
        <v>254</v>
      </c>
      <c r="CA224" s="75"/>
      <c r="CB224" s="75"/>
      <c r="CC224" s="75"/>
      <c r="CD224" s="75"/>
      <c r="CE224" s="75"/>
      <c r="CF224" s="75"/>
      <c r="CG224" s="75"/>
      <c r="CH224" s="75"/>
      <c r="CI224" s="75"/>
      <c r="CJ224" s="75"/>
      <c r="CK224" s="75"/>
      <c r="CL224" s="75"/>
      <c r="CM224" s="75"/>
      <c r="CN224" s="75"/>
      <c r="CO224" s="76"/>
      <c r="CP224" s="74" t="e">
        <f t="shared" si="5"/>
        <v>#VALUE!</v>
      </c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75"/>
      <c r="DB224" s="75"/>
      <c r="DC224" s="75"/>
      <c r="DD224" s="75"/>
      <c r="DE224" s="76"/>
    </row>
    <row r="225" spans="2:109" ht="33" customHeight="1">
      <c r="B225" s="80" t="s">
        <v>530</v>
      </c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2"/>
      <c r="AC225" s="180" t="s">
        <v>167</v>
      </c>
      <c r="AD225" s="111"/>
      <c r="AE225" s="111"/>
      <c r="AF225" s="111"/>
      <c r="AG225" s="111"/>
      <c r="AH225" s="112"/>
      <c r="AI225" s="110" t="s">
        <v>480</v>
      </c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1"/>
      <c r="AY225" s="111"/>
      <c r="AZ225" s="111"/>
      <c r="BA225" s="111"/>
      <c r="BB225" s="111"/>
      <c r="BC225" s="112"/>
      <c r="BD225" s="74">
        <f>BD226</f>
        <v>15000</v>
      </c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6"/>
      <c r="BZ225" s="74">
        <f>BZ226</f>
        <v>0</v>
      </c>
      <c r="CA225" s="75"/>
      <c r="CB225" s="75"/>
      <c r="CC225" s="75"/>
      <c r="CD225" s="75"/>
      <c r="CE225" s="75"/>
      <c r="CF225" s="75"/>
      <c r="CG225" s="75"/>
      <c r="CH225" s="75"/>
      <c r="CI225" s="75"/>
      <c r="CJ225" s="75"/>
      <c r="CK225" s="75"/>
      <c r="CL225" s="75"/>
      <c r="CM225" s="75"/>
      <c r="CN225" s="75"/>
      <c r="CO225" s="76"/>
      <c r="CP225" s="74">
        <f t="shared" si="5"/>
        <v>15000</v>
      </c>
      <c r="CQ225" s="75"/>
      <c r="CR225" s="75"/>
      <c r="CS225" s="75"/>
      <c r="CT225" s="75"/>
      <c r="CU225" s="75"/>
      <c r="CV225" s="75"/>
      <c r="CW225" s="75"/>
      <c r="CX225" s="75"/>
      <c r="CY225" s="75"/>
      <c r="CZ225" s="75"/>
      <c r="DA225" s="75"/>
      <c r="DB225" s="75"/>
      <c r="DC225" s="75"/>
      <c r="DD225" s="75"/>
      <c r="DE225" s="76"/>
    </row>
    <row r="226" spans="2:109" ht="70.5" customHeight="1">
      <c r="B226" s="80" t="s">
        <v>507</v>
      </c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2"/>
      <c r="AC226" s="180" t="s">
        <v>167</v>
      </c>
      <c r="AD226" s="111"/>
      <c r="AE226" s="111"/>
      <c r="AF226" s="111"/>
      <c r="AG226" s="111"/>
      <c r="AH226" s="112"/>
      <c r="AI226" s="110" t="s">
        <v>481</v>
      </c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1"/>
      <c r="BC226" s="112"/>
      <c r="BD226" s="74">
        <f>BD227</f>
        <v>15000</v>
      </c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6"/>
      <c r="BZ226" s="74">
        <f>BZ227</f>
        <v>0</v>
      </c>
      <c r="CA226" s="75"/>
      <c r="CB226" s="75"/>
      <c r="CC226" s="75"/>
      <c r="CD226" s="75"/>
      <c r="CE226" s="75"/>
      <c r="CF226" s="75"/>
      <c r="CG226" s="75"/>
      <c r="CH226" s="75"/>
      <c r="CI226" s="75"/>
      <c r="CJ226" s="75"/>
      <c r="CK226" s="75"/>
      <c r="CL226" s="75"/>
      <c r="CM226" s="75"/>
      <c r="CN226" s="75"/>
      <c r="CO226" s="76"/>
      <c r="CP226" s="74">
        <f t="shared" si="5"/>
        <v>15000</v>
      </c>
      <c r="CQ226" s="75"/>
      <c r="CR226" s="75"/>
      <c r="CS226" s="75"/>
      <c r="CT226" s="75"/>
      <c r="CU226" s="75"/>
      <c r="CV226" s="75"/>
      <c r="CW226" s="75"/>
      <c r="CX226" s="75"/>
      <c r="CY226" s="75"/>
      <c r="CZ226" s="75"/>
      <c r="DA226" s="75"/>
      <c r="DB226" s="75"/>
      <c r="DC226" s="75"/>
      <c r="DD226" s="75"/>
      <c r="DE226" s="76"/>
    </row>
    <row r="227" spans="2:109" ht="87.75" customHeight="1">
      <c r="B227" s="80" t="s">
        <v>508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70"/>
      <c r="AC227" s="180" t="s">
        <v>167</v>
      </c>
      <c r="AD227" s="111"/>
      <c r="AE227" s="111"/>
      <c r="AF227" s="111"/>
      <c r="AG227" s="111"/>
      <c r="AH227" s="112"/>
      <c r="AI227" s="110" t="s">
        <v>439</v>
      </c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  <c r="AV227" s="111"/>
      <c r="AW227" s="111"/>
      <c r="AX227" s="111"/>
      <c r="AY227" s="111"/>
      <c r="AZ227" s="111"/>
      <c r="BA227" s="111"/>
      <c r="BB227" s="111"/>
      <c r="BC227" s="112"/>
      <c r="BD227" s="73">
        <f>BD228</f>
        <v>15000</v>
      </c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>
        <f>BZ228</f>
        <v>0</v>
      </c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118">
        <f t="shared" si="5"/>
        <v>15000</v>
      </c>
      <c r="CQ227" s="119"/>
      <c r="CR227" s="119"/>
      <c r="CS227" s="119"/>
      <c r="CT227" s="119"/>
      <c r="CU227" s="119"/>
      <c r="CV227" s="119"/>
      <c r="CW227" s="119"/>
      <c r="CX227" s="119"/>
      <c r="CY227" s="119"/>
      <c r="CZ227" s="119"/>
      <c r="DA227" s="119"/>
      <c r="DB227" s="119"/>
      <c r="DC227" s="119"/>
      <c r="DD227" s="119"/>
      <c r="DE227" s="120"/>
    </row>
    <row r="228" spans="2:109" ht="36.75" customHeight="1">
      <c r="B228" s="80" t="s">
        <v>393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70"/>
      <c r="AC228" s="203" t="s">
        <v>167</v>
      </c>
      <c r="AD228" s="195"/>
      <c r="AE228" s="195"/>
      <c r="AF228" s="195"/>
      <c r="AG228" s="195"/>
      <c r="AH228" s="196"/>
      <c r="AI228" s="110" t="s">
        <v>440</v>
      </c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  <c r="AV228" s="111"/>
      <c r="AW228" s="111"/>
      <c r="AX228" s="111"/>
      <c r="AY228" s="111"/>
      <c r="AZ228" s="111"/>
      <c r="BA228" s="111"/>
      <c r="BB228" s="111"/>
      <c r="BC228" s="112"/>
      <c r="BD228" s="74">
        <f>BD229</f>
        <v>15000</v>
      </c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6"/>
      <c r="BZ228" s="73">
        <f>BZ229</f>
        <v>0</v>
      </c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4">
        <f t="shared" si="5"/>
        <v>15000</v>
      </c>
      <c r="CQ228" s="75"/>
      <c r="CR228" s="75"/>
      <c r="CS228" s="75"/>
      <c r="CT228" s="75"/>
      <c r="CU228" s="75"/>
      <c r="CV228" s="75"/>
      <c r="CW228" s="75"/>
      <c r="CX228" s="75"/>
      <c r="CY228" s="75"/>
      <c r="CZ228" s="75"/>
      <c r="DA228" s="75"/>
      <c r="DB228" s="75"/>
      <c r="DC228" s="75"/>
      <c r="DD228" s="75"/>
      <c r="DE228" s="76"/>
    </row>
    <row r="229" spans="2:109" ht="38.25" customHeight="1">
      <c r="B229" s="80" t="s">
        <v>24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70"/>
      <c r="AC229" s="203" t="s">
        <v>167</v>
      </c>
      <c r="AD229" s="195"/>
      <c r="AE229" s="195"/>
      <c r="AF229" s="195"/>
      <c r="AG229" s="195"/>
      <c r="AH229" s="196"/>
      <c r="AI229" s="110" t="s">
        <v>438</v>
      </c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  <c r="AX229" s="111"/>
      <c r="AY229" s="111"/>
      <c r="AZ229" s="111"/>
      <c r="BA229" s="111"/>
      <c r="BB229" s="111"/>
      <c r="BC229" s="112"/>
      <c r="BD229" s="74">
        <f>BD230</f>
        <v>15000</v>
      </c>
      <c r="BE229" s="75"/>
      <c r="BF229" s="75"/>
      <c r="BG229" s="75"/>
      <c r="BH229" s="75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5"/>
      <c r="BY229" s="76"/>
      <c r="BZ229" s="73">
        <f>BZ230</f>
        <v>0</v>
      </c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4">
        <f t="shared" si="5"/>
        <v>15000</v>
      </c>
      <c r="CQ229" s="75"/>
      <c r="CR229" s="75"/>
      <c r="CS229" s="75"/>
      <c r="CT229" s="75"/>
      <c r="CU229" s="75"/>
      <c r="CV229" s="75"/>
      <c r="CW229" s="75"/>
      <c r="CX229" s="75"/>
      <c r="CY229" s="75"/>
      <c r="CZ229" s="75"/>
      <c r="DA229" s="75"/>
      <c r="DB229" s="75"/>
      <c r="DC229" s="75"/>
      <c r="DD229" s="75"/>
      <c r="DE229" s="76"/>
    </row>
    <row r="230" spans="2:109" ht="36" customHeight="1">
      <c r="B230" s="80" t="s">
        <v>201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70"/>
      <c r="AC230" s="180" t="s">
        <v>167</v>
      </c>
      <c r="AD230" s="111"/>
      <c r="AE230" s="111"/>
      <c r="AF230" s="111"/>
      <c r="AG230" s="111"/>
      <c r="AH230" s="112"/>
      <c r="AI230" s="110" t="s">
        <v>441</v>
      </c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  <c r="AZ230" s="111"/>
      <c r="BA230" s="111"/>
      <c r="BB230" s="111"/>
      <c r="BC230" s="112"/>
      <c r="BD230" s="73">
        <v>15000</v>
      </c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>
        <v>0</v>
      </c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118">
        <f t="shared" si="5"/>
        <v>15000</v>
      </c>
      <c r="CQ230" s="119"/>
      <c r="CR230" s="119"/>
      <c r="CS230" s="119"/>
      <c r="CT230" s="119"/>
      <c r="CU230" s="119"/>
      <c r="CV230" s="119"/>
      <c r="CW230" s="119"/>
      <c r="CX230" s="119"/>
      <c r="CY230" s="119"/>
      <c r="CZ230" s="119"/>
      <c r="DA230" s="119"/>
      <c r="DB230" s="119"/>
      <c r="DC230" s="119"/>
      <c r="DD230" s="119"/>
      <c r="DE230" s="120"/>
    </row>
    <row r="231" spans="2:109" ht="17.25" customHeight="1">
      <c r="B231" s="210" t="s">
        <v>247</v>
      </c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9"/>
      <c r="AC231" s="180" t="s">
        <v>167</v>
      </c>
      <c r="AD231" s="111"/>
      <c r="AE231" s="111"/>
      <c r="AF231" s="111"/>
      <c r="AG231" s="111"/>
      <c r="AH231" s="112"/>
      <c r="AI231" s="194" t="s">
        <v>101</v>
      </c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  <c r="AW231" s="195"/>
      <c r="AX231" s="195"/>
      <c r="AY231" s="195"/>
      <c r="AZ231" s="195"/>
      <c r="BA231" s="195"/>
      <c r="BB231" s="195"/>
      <c r="BC231" s="196"/>
      <c r="BD231" s="116">
        <f>BD232</f>
        <v>1317500</v>
      </c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>
        <f>BZ232</f>
        <v>709970.45</v>
      </c>
      <c r="CA231" s="116"/>
      <c r="CB231" s="116"/>
      <c r="CC231" s="116"/>
      <c r="CD231" s="116"/>
      <c r="CE231" s="116"/>
      <c r="CF231" s="116"/>
      <c r="CG231" s="116"/>
      <c r="CH231" s="116"/>
      <c r="CI231" s="116"/>
      <c r="CJ231" s="116"/>
      <c r="CK231" s="116"/>
      <c r="CL231" s="116"/>
      <c r="CM231" s="116"/>
      <c r="CN231" s="116"/>
      <c r="CO231" s="116"/>
      <c r="CP231" s="142">
        <f t="shared" si="5"/>
        <v>607529.55</v>
      </c>
      <c r="CQ231" s="143"/>
      <c r="CR231" s="143"/>
      <c r="CS231" s="143"/>
      <c r="CT231" s="143"/>
      <c r="CU231" s="143"/>
      <c r="CV231" s="143"/>
      <c r="CW231" s="143"/>
      <c r="CX231" s="143"/>
      <c r="CY231" s="143"/>
      <c r="CZ231" s="143"/>
      <c r="DA231" s="143"/>
      <c r="DB231" s="143"/>
      <c r="DC231" s="143"/>
      <c r="DD231" s="143"/>
      <c r="DE231" s="144"/>
    </row>
    <row r="232" spans="2:109" ht="18" customHeight="1">
      <c r="B232" s="210" t="s">
        <v>250</v>
      </c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9"/>
      <c r="AC232" s="180" t="s">
        <v>167</v>
      </c>
      <c r="AD232" s="111"/>
      <c r="AE232" s="111"/>
      <c r="AF232" s="111"/>
      <c r="AG232" s="111"/>
      <c r="AH232" s="112"/>
      <c r="AI232" s="194" t="s">
        <v>102</v>
      </c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  <c r="AW232" s="195"/>
      <c r="AX232" s="195"/>
      <c r="AY232" s="195"/>
      <c r="AZ232" s="195"/>
      <c r="BA232" s="195"/>
      <c r="BB232" s="195"/>
      <c r="BC232" s="196"/>
      <c r="BD232" s="116">
        <f>BD233</f>
        <v>1317500</v>
      </c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>
        <f>BZ233</f>
        <v>709970.45</v>
      </c>
      <c r="CA232" s="116"/>
      <c r="CB232" s="116"/>
      <c r="CC232" s="116"/>
      <c r="CD232" s="116"/>
      <c r="CE232" s="116"/>
      <c r="CF232" s="116"/>
      <c r="CG232" s="116"/>
      <c r="CH232" s="116"/>
      <c r="CI232" s="116"/>
      <c r="CJ232" s="116"/>
      <c r="CK232" s="116"/>
      <c r="CL232" s="116"/>
      <c r="CM232" s="116"/>
      <c r="CN232" s="116"/>
      <c r="CO232" s="116"/>
      <c r="CP232" s="142">
        <f t="shared" si="5"/>
        <v>607529.55</v>
      </c>
      <c r="CQ232" s="143"/>
      <c r="CR232" s="143"/>
      <c r="CS232" s="143"/>
      <c r="CT232" s="143"/>
      <c r="CU232" s="143"/>
      <c r="CV232" s="143"/>
      <c r="CW232" s="143"/>
      <c r="CX232" s="143"/>
      <c r="CY232" s="143"/>
      <c r="CZ232" s="143"/>
      <c r="DA232" s="143"/>
      <c r="DB232" s="143"/>
      <c r="DC232" s="143"/>
      <c r="DD232" s="143"/>
      <c r="DE232" s="144"/>
    </row>
    <row r="233" spans="2:109" ht="35.25" customHeight="1">
      <c r="B233" s="80" t="s">
        <v>4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70"/>
      <c r="AC233" s="180" t="s">
        <v>167</v>
      </c>
      <c r="AD233" s="111"/>
      <c r="AE233" s="111"/>
      <c r="AF233" s="111"/>
      <c r="AG233" s="111"/>
      <c r="AH233" s="112"/>
      <c r="AI233" s="110" t="s">
        <v>103</v>
      </c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  <c r="AZ233" s="111"/>
      <c r="BA233" s="111"/>
      <c r="BB233" s="111"/>
      <c r="BC233" s="112"/>
      <c r="BD233" s="73">
        <f>BD234</f>
        <v>1317500</v>
      </c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>
        <f>BZ234</f>
        <v>709970.45</v>
      </c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118">
        <f t="shared" si="5"/>
        <v>607529.55</v>
      </c>
      <c r="CQ233" s="119"/>
      <c r="CR233" s="119"/>
      <c r="CS233" s="119"/>
      <c r="CT233" s="119"/>
      <c r="CU233" s="119"/>
      <c r="CV233" s="119"/>
      <c r="CW233" s="119"/>
      <c r="CX233" s="119"/>
      <c r="CY233" s="119"/>
      <c r="CZ233" s="119"/>
      <c r="DA233" s="119"/>
      <c r="DB233" s="119"/>
      <c r="DC233" s="119"/>
      <c r="DD233" s="119"/>
      <c r="DE233" s="120"/>
    </row>
    <row r="234" spans="2:109" ht="15.75" customHeight="1">
      <c r="B234" s="80" t="s">
        <v>370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70"/>
      <c r="AC234" s="180" t="s">
        <v>167</v>
      </c>
      <c r="AD234" s="111"/>
      <c r="AE234" s="111"/>
      <c r="AF234" s="111"/>
      <c r="AG234" s="111"/>
      <c r="AH234" s="112"/>
      <c r="AI234" s="110" t="s">
        <v>104</v>
      </c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  <c r="BC234" s="112"/>
      <c r="BD234" s="73">
        <f>BD235+BD239</f>
        <v>1317500</v>
      </c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>
        <f>BZ235+BZ239</f>
        <v>709970.45</v>
      </c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118">
        <f t="shared" si="5"/>
        <v>607529.55</v>
      </c>
      <c r="CQ234" s="119"/>
      <c r="CR234" s="119"/>
      <c r="CS234" s="119"/>
      <c r="CT234" s="119"/>
      <c r="CU234" s="119"/>
      <c r="CV234" s="119"/>
      <c r="CW234" s="119"/>
      <c r="CX234" s="119"/>
      <c r="CY234" s="119"/>
      <c r="CZ234" s="119"/>
      <c r="DA234" s="119"/>
      <c r="DB234" s="119"/>
      <c r="DC234" s="119"/>
      <c r="DD234" s="119"/>
      <c r="DE234" s="120"/>
    </row>
    <row r="235" spans="2:150" ht="93.75" customHeight="1">
      <c r="B235" s="80" t="s">
        <v>362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70"/>
      <c r="AC235" s="205" t="s">
        <v>167</v>
      </c>
      <c r="AD235" s="206"/>
      <c r="AE235" s="206"/>
      <c r="AF235" s="206"/>
      <c r="AG235" s="206"/>
      <c r="AH235" s="207"/>
      <c r="AI235" s="110" t="s">
        <v>382</v>
      </c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1"/>
      <c r="AZ235" s="111"/>
      <c r="BA235" s="111"/>
      <c r="BB235" s="111"/>
      <c r="BC235" s="112"/>
      <c r="BD235" s="73">
        <f>BD236</f>
        <v>759600</v>
      </c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>
        <f>BZ236</f>
        <v>493286.37</v>
      </c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118">
        <f t="shared" si="5"/>
        <v>266313.63</v>
      </c>
      <c r="CQ235" s="119"/>
      <c r="CR235" s="119"/>
      <c r="CS235" s="119"/>
      <c r="CT235" s="119"/>
      <c r="CU235" s="119"/>
      <c r="CV235" s="119"/>
      <c r="CW235" s="119"/>
      <c r="CX235" s="119"/>
      <c r="CY235" s="119"/>
      <c r="CZ235" s="119"/>
      <c r="DA235" s="119"/>
      <c r="DB235" s="119"/>
      <c r="DC235" s="119"/>
      <c r="DD235" s="119"/>
      <c r="DE235" s="120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</row>
    <row r="236" spans="2:153" s="21" customFormat="1" ht="35.25" customHeight="1">
      <c r="B236" s="80" t="s">
        <v>106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70"/>
      <c r="AC236" s="72" t="s">
        <v>167</v>
      </c>
      <c r="AD236" s="72"/>
      <c r="AE236" s="72"/>
      <c r="AF236" s="72"/>
      <c r="AG236" s="72"/>
      <c r="AH236" s="72"/>
      <c r="AI236" s="110" t="s">
        <v>105</v>
      </c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  <c r="AV236" s="111"/>
      <c r="AW236" s="111"/>
      <c r="AX236" s="111"/>
      <c r="AY236" s="111"/>
      <c r="AZ236" s="111"/>
      <c r="BA236" s="111"/>
      <c r="BB236" s="111"/>
      <c r="BC236" s="112"/>
      <c r="BD236" s="73">
        <f>BD237</f>
        <v>759600</v>
      </c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>
        <f>BZ237</f>
        <v>493286.37</v>
      </c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118">
        <f t="shared" si="5"/>
        <v>266313.63</v>
      </c>
      <c r="CQ236" s="119"/>
      <c r="CR236" s="119"/>
      <c r="CS236" s="119"/>
      <c r="CT236" s="119"/>
      <c r="CU236" s="119"/>
      <c r="CV236" s="119"/>
      <c r="CW236" s="119"/>
      <c r="CX236" s="119"/>
      <c r="CY236" s="119"/>
      <c r="CZ236" s="119"/>
      <c r="DA236" s="119"/>
      <c r="DB236" s="119"/>
      <c r="DC236" s="119"/>
      <c r="DD236" s="119"/>
      <c r="DE236" s="120"/>
      <c r="DV236" s="27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</row>
    <row r="237" spans="2:153" ht="18.75" customHeight="1">
      <c r="B237" s="80" t="s">
        <v>108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70"/>
      <c r="AC237" s="72" t="s">
        <v>167</v>
      </c>
      <c r="AD237" s="72"/>
      <c r="AE237" s="72"/>
      <c r="AF237" s="72"/>
      <c r="AG237" s="72"/>
      <c r="AH237" s="72"/>
      <c r="AI237" s="110" t="s">
        <v>107</v>
      </c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1"/>
      <c r="BC237" s="112"/>
      <c r="BD237" s="73">
        <f>BD238</f>
        <v>759600</v>
      </c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>
        <f>BZ238</f>
        <v>493286.37</v>
      </c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118">
        <f t="shared" si="5"/>
        <v>266313.63</v>
      </c>
      <c r="CQ237" s="119"/>
      <c r="CR237" s="119"/>
      <c r="CS237" s="119"/>
      <c r="CT237" s="119"/>
      <c r="CU237" s="119"/>
      <c r="CV237" s="119"/>
      <c r="CW237" s="119"/>
      <c r="CX237" s="119"/>
      <c r="CY237" s="119"/>
      <c r="CZ237" s="119"/>
      <c r="DA237" s="119"/>
      <c r="DB237" s="119"/>
      <c r="DC237" s="119"/>
      <c r="DD237" s="119"/>
      <c r="DE237" s="120"/>
      <c r="DV237" s="23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</row>
    <row r="238" spans="2:153" ht="69" customHeight="1">
      <c r="B238" s="216" t="s">
        <v>400</v>
      </c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  <c r="AA238" s="164"/>
      <c r="AB238" s="165"/>
      <c r="AC238" s="72" t="s">
        <v>167</v>
      </c>
      <c r="AD238" s="72"/>
      <c r="AE238" s="72"/>
      <c r="AF238" s="72"/>
      <c r="AG238" s="72"/>
      <c r="AH238" s="72"/>
      <c r="AI238" s="226" t="s">
        <v>109</v>
      </c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06"/>
      <c r="AZ238" s="206"/>
      <c r="BA238" s="206"/>
      <c r="BB238" s="206"/>
      <c r="BC238" s="207"/>
      <c r="BD238" s="136">
        <v>759600</v>
      </c>
      <c r="BE238" s="136"/>
      <c r="BF238" s="136"/>
      <c r="BG238" s="136"/>
      <c r="BH238" s="136"/>
      <c r="BI238" s="136"/>
      <c r="BJ238" s="136"/>
      <c r="BK238" s="136"/>
      <c r="BL238" s="136"/>
      <c r="BM238" s="136"/>
      <c r="BN238" s="136"/>
      <c r="BO238" s="136"/>
      <c r="BP238" s="136"/>
      <c r="BQ238" s="136"/>
      <c r="BR238" s="136"/>
      <c r="BS238" s="136"/>
      <c r="BT238" s="136"/>
      <c r="BU238" s="136"/>
      <c r="BV238" s="136"/>
      <c r="BW238" s="136"/>
      <c r="BX238" s="136"/>
      <c r="BY238" s="136"/>
      <c r="BZ238" s="136">
        <v>493286.37</v>
      </c>
      <c r="CA238" s="136"/>
      <c r="CB238" s="136"/>
      <c r="CC238" s="136"/>
      <c r="CD238" s="136"/>
      <c r="CE238" s="136"/>
      <c r="CF238" s="136"/>
      <c r="CG238" s="136"/>
      <c r="CH238" s="136"/>
      <c r="CI238" s="136"/>
      <c r="CJ238" s="136"/>
      <c r="CK238" s="136"/>
      <c r="CL238" s="136"/>
      <c r="CM238" s="136"/>
      <c r="CN238" s="136"/>
      <c r="CO238" s="136"/>
      <c r="CP238" s="197">
        <f t="shared" si="5"/>
        <v>266313.63</v>
      </c>
      <c r="CQ238" s="198"/>
      <c r="CR238" s="198"/>
      <c r="CS238" s="198"/>
      <c r="CT238" s="198"/>
      <c r="CU238" s="198"/>
      <c r="CV238" s="198"/>
      <c r="CW238" s="198"/>
      <c r="CX238" s="198"/>
      <c r="CY238" s="198"/>
      <c r="CZ238" s="198"/>
      <c r="DA238" s="198"/>
      <c r="DB238" s="198"/>
      <c r="DC238" s="198"/>
      <c r="DD238" s="198"/>
      <c r="DE238" s="199"/>
      <c r="DV238" s="23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</row>
    <row r="239" spans="2:109" ht="95.25" customHeight="1">
      <c r="B239" s="204" t="s">
        <v>446</v>
      </c>
      <c r="C239" s="204"/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  <c r="AA239" s="204"/>
      <c r="AB239" s="204"/>
      <c r="AC239" s="72" t="s">
        <v>167</v>
      </c>
      <c r="AD239" s="72"/>
      <c r="AE239" s="72"/>
      <c r="AF239" s="72"/>
      <c r="AG239" s="72"/>
      <c r="AH239" s="72"/>
      <c r="AI239" s="72" t="s">
        <v>447</v>
      </c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3">
        <f>BD240</f>
        <v>557900</v>
      </c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>
        <f>BZ240</f>
        <v>216684.08</v>
      </c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>
        <f t="shared" si="5"/>
        <v>341215.92000000004</v>
      </c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</row>
    <row r="240" spans="2:109" ht="35.25" customHeight="1">
      <c r="B240" s="204" t="s">
        <v>106</v>
      </c>
      <c r="C240" s="204"/>
      <c r="D240" s="204"/>
      <c r="E240" s="204"/>
      <c r="F240" s="204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8" t="s">
        <v>167</v>
      </c>
      <c r="AD240" s="190"/>
      <c r="AE240" s="190"/>
      <c r="AF240" s="190"/>
      <c r="AG240" s="190"/>
      <c r="AH240" s="209"/>
      <c r="AI240" s="72" t="s">
        <v>448</v>
      </c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3">
        <f>BD241</f>
        <v>557900</v>
      </c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>
        <f>BZ241</f>
        <v>216684.08</v>
      </c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116">
        <f t="shared" si="5"/>
        <v>341215.92000000004</v>
      </c>
      <c r="CQ240" s="116"/>
      <c r="CR240" s="116"/>
      <c r="CS240" s="116"/>
      <c r="CT240" s="116"/>
      <c r="CU240" s="116"/>
      <c r="CV240" s="116"/>
      <c r="CW240" s="116"/>
      <c r="CX240" s="116"/>
      <c r="CY240" s="116"/>
      <c r="CZ240" s="116"/>
      <c r="DA240" s="116"/>
      <c r="DB240" s="116"/>
      <c r="DC240" s="116"/>
      <c r="DD240" s="116"/>
      <c r="DE240" s="116"/>
    </row>
    <row r="241" spans="2:109" ht="18.75" customHeight="1">
      <c r="B241" s="204" t="s">
        <v>108</v>
      </c>
      <c r="C241" s="204"/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180" t="s">
        <v>167</v>
      </c>
      <c r="AD241" s="111"/>
      <c r="AE241" s="111"/>
      <c r="AF241" s="111"/>
      <c r="AG241" s="111"/>
      <c r="AH241" s="112"/>
      <c r="AI241" s="72" t="s">
        <v>449</v>
      </c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3">
        <f>BD242</f>
        <v>557900</v>
      </c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>
        <f>BZ242</f>
        <v>216684.08</v>
      </c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>
        <f t="shared" si="5"/>
        <v>341215.92000000004</v>
      </c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</row>
    <row r="242" spans="2:109" ht="67.5" customHeight="1">
      <c r="B242" s="204" t="s">
        <v>400</v>
      </c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180" t="s">
        <v>167</v>
      </c>
      <c r="AD242" s="111"/>
      <c r="AE242" s="111"/>
      <c r="AF242" s="111"/>
      <c r="AG242" s="111"/>
      <c r="AH242" s="112"/>
      <c r="AI242" s="72" t="s">
        <v>450</v>
      </c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3">
        <v>557900</v>
      </c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>
        <v>216684.08</v>
      </c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>
        <f t="shared" si="5"/>
        <v>341215.92000000004</v>
      </c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</row>
    <row r="243" spans="2:109" ht="21" customHeight="1">
      <c r="B243" s="84" t="s">
        <v>570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6"/>
      <c r="AC243" s="180" t="s">
        <v>167</v>
      </c>
      <c r="AD243" s="111"/>
      <c r="AE243" s="111"/>
      <c r="AF243" s="111"/>
      <c r="AG243" s="111"/>
      <c r="AH243" s="112"/>
      <c r="AI243" s="227" t="s">
        <v>571</v>
      </c>
      <c r="AJ243" s="190"/>
      <c r="AK243" s="190"/>
      <c r="AL243" s="190"/>
      <c r="AM243" s="190"/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209"/>
      <c r="BD243" s="77">
        <f>BD244+BD262</f>
        <v>6925200</v>
      </c>
      <c r="BE243" s="77"/>
      <c r="BF243" s="77"/>
      <c r="BG243" s="77"/>
      <c r="BH243" s="77"/>
      <c r="BI243" s="77"/>
      <c r="BJ243" s="77"/>
      <c r="BK243" s="77"/>
      <c r="BL243" s="77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>
        <f>BZ244</f>
        <v>5252583.25</v>
      </c>
      <c r="CA243" s="77"/>
      <c r="CB243" s="77"/>
      <c r="CC243" s="77"/>
      <c r="CD243" s="77"/>
      <c r="CE243" s="77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118">
        <f>BD243-BZ243</f>
        <v>1672616.75</v>
      </c>
      <c r="CQ243" s="119"/>
      <c r="CR243" s="119"/>
      <c r="CS243" s="119"/>
      <c r="CT243" s="119"/>
      <c r="CU243" s="119"/>
      <c r="CV243" s="119"/>
      <c r="CW243" s="119"/>
      <c r="CX243" s="119"/>
      <c r="CY243" s="119"/>
      <c r="CZ243" s="119"/>
      <c r="DA243" s="119"/>
      <c r="DB243" s="119"/>
      <c r="DC243" s="119"/>
      <c r="DD243" s="119"/>
      <c r="DE243" s="120"/>
    </row>
    <row r="244" spans="2:109" ht="21" customHeight="1">
      <c r="B244" s="84" t="s">
        <v>315</v>
      </c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6"/>
      <c r="AC244" s="180" t="s">
        <v>167</v>
      </c>
      <c r="AD244" s="111"/>
      <c r="AE244" s="111"/>
      <c r="AF244" s="111"/>
      <c r="AG244" s="111"/>
      <c r="AH244" s="112"/>
      <c r="AI244" s="227" t="s">
        <v>569</v>
      </c>
      <c r="AJ244" s="190"/>
      <c r="AK244" s="190"/>
      <c r="AL244" s="190"/>
      <c r="AM244" s="190"/>
      <c r="AN244" s="190"/>
      <c r="AO244" s="190"/>
      <c r="AP244" s="190"/>
      <c r="AQ244" s="190"/>
      <c r="AR244" s="190"/>
      <c r="AS244" s="190"/>
      <c r="AT244" s="190"/>
      <c r="AU244" s="190"/>
      <c r="AV244" s="190"/>
      <c r="AW244" s="190"/>
      <c r="AX244" s="190"/>
      <c r="AY244" s="190"/>
      <c r="AZ244" s="190"/>
      <c r="BA244" s="190"/>
      <c r="BB244" s="190"/>
      <c r="BC244" s="209"/>
      <c r="BD244" s="77">
        <f>BD245+BD265</f>
        <v>6925200</v>
      </c>
      <c r="BE244" s="77"/>
      <c r="BF244" s="77"/>
      <c r="BG244" s="77"/>
      <c r="BH244" s="77"/>
      <c r="BI244" s="77"/>
      <c r="BJ244" s="77"/>
      <c r="BK244" s="77"/>
      <c r="BL244" s="77"/>
      <c r="BM244" s="77"/>
      <c r="BN244" s="77"/>
      <c r="BO244" s="77"/>
      <c r="BP244" s="77"/>
      <c r="BQ244" s="77"/>
      <c r="BR244" s="77"/>
      <c r="BS244" s="77"/>
      <c r="BT244" s="77"/>
      <c r="BU244" s="77"/>
      <c r="BV244" s="77"/>
      <c r="BW244" s="77"/>
      <c r="BX244" s="77"/>
      <c r="BY244" s="77"/>
      <c r="BZ244" s="77">
        <f>BZ245+BZ265</f>
        <v>5252583.25</v>
      </c>
      <c r="CA244" s="77"/>
      <c r="CB244" s="77"/>
      <c r="CC244" s="77"/>
      <c r="CD244" s="77"/>
      <c r="CE244" s="77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118">
        <f t="shared" si="5"/>
        <v>1672616.75</v>
      </c>
      <c r="CQ244" s="119"/>
      <c r="CR244" s="119"/>
      <c r="CS244" s="119"/>
      <c r="CT244" s="119"/>
      <c r="CU244" s="119"/>
      <c r="CV244" s="119"/>
      <c r="CW244" s="119"/>
      <c r="CX244" s="119"/>
      <c r="CY244" s="119"/>
      <c r="CZ244" s="119"/>
      <c r="DA244" s="119"/>
      <c r="DB244" s="119"/>
      <c r="DC244" s="119"/>
      <c r="DD244" s="119"/>
      <c r="DE244" s="120"/>
    </row>
    <row r="245" spans="2:109" ht="36.75" customHeight="1">
      <c r="B245" s="84" t="s">
        <v>369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6"/>
      <c r="AC245" s="180" t="s">
        <v>167</v>
      </c>
      <c r="AD245" s="111"/>
      <c r="AE245" s="111"/>
      <c r="AF245" s="111"/>
      <c r="AG245" s="111"/>
      <c r="AH245" s="112"/>
      <c r="AI245" s="227" t="s">
        <v>568</v>
      </c>
      <c r="AJ245" s="190"/>
      <c r="AK245" s="190"/>
      <c r="AL245" s="190"/>
      <c r="AM245" s="190"/>
      <c r="AN245" s="190"/>
      <c r="AO245" s="190"/>
      <c r="AP245" s="190"/>
      <c r="AQ245" s="190"/>
      <c r="AR245" s="190"/>
      <c r="AS245" s="190"/>
      <c r="AT245" s="190"/>
      <c r="AU245" s="190"/>
      <c r="AV245" s="190"/>
      <c r="AW245" s="190"/>
      <c r="AX245" s="190"/>
      <c r="AY245" s="190"/>
      <c r="AZ245" s="190"/>
      <c r="BA245" s="190"/>
      <c r="BB245" s="190"/>
      <c r="BC245" s="209"/>
      <c r="BD245" s="77">
        <f>BD248+BD262</f>
        <v>6921200</v>
      </c>
      <c r="BE245" s="77"/>
      <c r="BF245" s="77"/>
      <c r="BG245" s="77"/>
      <c r="BH245" s="77"/>
      <c r="BI245" s="77"/>
      <c r="BJ245" s="77"/>
      <c r="BK245" s="77"/>
      <c r="BL245" s="77"/>
      <c r="BM245" s="77"/>
      <c r="BN245" s="77"/>
      <c r="BO245" s="77"/>
      <c r="BP245" s="77"/>
      <c r="BQ245" s="77"/>
      <c r="BR245" s="77"/>
      <c r="BS245" s="77"/>
      <c r="BT245" s="77"/>
      <c r="BU245" s="77"/>
      <c r="BV245" s="77"/>
      <c r="BW245" s="77"/>
      <c r="BX245" s="77"/>
      <c r="BY245" s="77"/>
      <c r="BZ245" s="77">
        <f>BZ248</f>
        <v>5248583.25</v>
      </c>
      <c r="CA245" s="77"/>
      <c r="CB245" s="77"/>
      <c r="CC245" s="77"/>
      <c r="CD245" s="77"/>
      <c r="CE245" s="77"/>
      <c r="CF245" s="77"/>
      <c r="CG245" s="77"/>
      <c r="CH245" s="77"/>
      <c r="CI245" s="77"/>
      <c r="CJ245" s="77"/>
      <c r="CK245" s="77"/>
      <c r="CL245" s="77"/>
      <c r="CM245" s="77"/>
      <c r="CN245" s="77"/>
      <c r="CO245" s="77"/>
      <c r="CP245" s="118">
        <f>BD245-BZ245</f>
        <v>1672616.75</v>
      </c>
      <c r="CQ245" s="119"/>
      <c r="CR245" s="119"/>
      <c r="CS245" s="119"/>
      <c r="CT245" s="119"/>
      <c r="CU245" s="119"/>
      <c r="CV245" s="119"/>
      <c r="CW245" s="119"/>
      <c r="CX245" s="119"/>
      <c r="CY245" s="119"/>
      <c r="CZ245" s="119"/>
      <c r="DA245" s="119"/>
      <c r="DB245" s="119"/>
      <c r="DC245" s="119"/>
      <c r="DD245" s="119"/>
      <c r="DE245" s="120"/>
    </row>
    <row r="246" spans="2:109" ht="36.75" customHeight="1">
      <c r="B246" s="84" t="s">
        <v>369</v>
      </c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6"/>
      <c r="AC246" s="180" t="s">
        <v>167</v>
      </c>
      <c r="AD246" s="111"/>
      <c r="AE246" s="111"/>
      <c r="AF246" s="111"/>
      <c r="AG246" s="111"/>
      <c r="AH246" s="112"/>
      <c r="AI246" s="227" t="s">
        <v>546</v>
      </c>
      <c r="AJ246" s="190"/>
      <c r="AK246" s="190"/>
      <c r="AL246" s="190"/>
      <c r="AM246" s="190"/>
      <c r="AN246" s="190"/>
      <c r="AO246" s="190"/>
      <c r="AP246" s="190"/>
      <c r="AQ246" s="190"/>
      <c r="AR246" s="190"/>
      <c r="AS246" s="190"/>
      <c r="AT246" s="190"/>
      <c r="AU246" s="190"/>
      <c r="AV246" s="190"/>
      <c r="AW246" s="190"/>
      <c r="AX246" s="190"/>
      <c r="AY246" s="190"/>
      <c r="AZ246" s="190"/>
      <c r="BA246" s="190"/>
      <c r="BB246" s="190"/>
      <c r="BC246" s="209"/>
      <c r="BD246" s="77">
        <f>BD248</f>
        <v>6921200</v>
      </c>
      <c r="BE246" s="77"/>
      <c r="BF246" s="77"/>
      <c r="BG246" s="77"/>
      <c r="BH246" s="77"/>
      <c r="BI246" s="77"/>
      <c r="BJ246" s="77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BW246" s="77"/>
      <c r="BX246" s="77"/>
      <c r="BY246" s="77"/>
      <c r="BZ246" s="77">
        <f>BZ249</f>
        <v>5248583.25</v>
      </c>
      <c r="CA246" s="77"/>
      <c r="CB246" s="77"/>
      <c r="CC246" s="77"/>
      <c r="CD246" s="77"/>
      <c r="CE246" s="77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118">
        <f t="shared" si="5"/>
        <v>1672616.75</v>
      </c>
      <c r="CQ246" s="119"/>
      <c r="CR246" s="119"/>
      <c r="CS246" s="119"/>
      <c r="CT246" s="119"/>
      <c r="CU246" s="119"/>
      <c r="CV246" s="119"/>
      <c r="CW246" s="119"/>
      <c r="CX246" s="119"/>
      <c r="CY246" s="119"/>
      <c r="CZ246" s="119"/>
      <c r="DA246" s="119"/>
      <c r="DB246" s="119"/>
      <c r="DC246" s="119"/>
      <c r="DD246" s="119"/>
      <c r="DE246" s="120"/>
    </row>
    <row r="247" spans="2:109" s="21" customFormat="1" ht="2.25" customHeight="1" hidden="1">
      <c r="B247" s="80" t="s">
        <v>372</v>
      </c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70"/>
      <c r="AC247" s="180" t="s">
        <v>167</v>
      </c>
      <c r="AD247" s="111"/>
      <c r="AE247" s="111"/>
      <c r="AF247" s="111"/>
      <c r="AG247" s="111"/>
      <c r="AH247" s="112"/>
      <c r="AI247" s="110" t="s">
        <v>151</v>
      </c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1"/>
      <c r="AZ247" s="111"/>
      <c r="BA247" s="111"/>
      <c r="BB247" s="111"/>
      <c r="BC247" s="112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118">
        <f t="shared" si="5"/>
        <v>0</v>
      </c>
      <c r="CQ247" s="119"/>
      <c r="CR247" s="119"/>
      <c r="CS247" s="119"/>
      <c r="CT247" s="119"/>
      <c r="CU247" s="119"/>
      <c r="CV247" s="119"/>
      <c r="CW247" s="119"/>
      <c r="CX247" s="119"/>
      <c r="CY247" s="119"/>
      <c r="CZ247" s="119"/>
      <c r="DA247" s="119"/>
      <c r="DB247" s="119"/>
      <c r="DC247" s="119"/>
      <c r="DD247" s="119"/>
      <c r="DE247" s="120"/>
    </row>
    <row r="248" spans="2:109" ht="167.25" customHeight="1">
      <c r="B248" s="80" t="s">
        <v>141</v>
      </c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70"/>
      <c r="AC248" s="180" t="s">
        <v>167</v>
      </c>
      <c r="AD248" s="111"/>
      <c r="AE248" s="111"/>
      <c r="AF248" s="111"/>
      <c r="AG248" s="111"/>
      <c r="AH248" s="112"/>
      <c r="AI248" s="110" t="s">
        <v>559</v>
      </c>
      <c r="AJ248" s="111"/>
      <c r="AK248" s="111"/>
      <c r="AL248" s="111"/>
      <c r="AM248" s="111"/>
      <c r="AN248" s="111"/>
      <c r="AO248" s="111"/>
      <c r="AP248" s="111"/>
      <c r="AQ248" s="111"/>
      <c r="AR248" s="111"/>
      <c r="AS248" s="111"/>
      <c r="AT248" s="111"/>
      <c r="AU248" s="111"/>
      <c r="AV248" s="111"/>
      <c r="AW248" s="111"/>
      <c r="AX248" s="111"/>
      <c r="AY248" s="111"/>
      <c r="AZ248" s="111"/>
      <c r="BA248" s="111"/>
      <c r="BB248" s="111"/>
      <c r="BC248" s="112"/>
      <c r="BD248" s="73">
        <f>BD249</f>
        <v>6921200</v>
      </c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>
        <f>BZ249</f>
        <v>5248583.25</v>
      </c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118">
        <f>BD248-BZ248</f>
        <v>1672616.75</v>
      </c>
      <c r="CQ248" s="119"/>
      <c r="CR248" s="119"/>
      <c r="CS248" s="119"/>
      <c r="CT248" s="119"/>
      <c r="CU248" s="119"/>
      <c r="CV248" s="119"/>
      <c r="CW248" s="119"/>
      <c r="CX248" s="119"/>
      <c r="CY248" s="119"/>
      <c r="CZ248" s="119"/>
      <c r="DA248" s="119"/>
      <c r="DB248" s="119"/>
      <c r="DC248" s="119"/>
      <c r="DD248" s="119"/>
      <c r="DE248" s="120"/>
    </row>
    <row r="249" spans="2:109" ht="125.25" customHeight="1">
      <c r="B249" s="80" t="s">
        <v>141</v>
      </c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70"/>
      <c r="AC249" s="180" t="s">
        <v>167</v>
      </c>
      <c r="AD249" s="111"/>
      <c r="AE249" s="111"/>
      <c r="AF249" s="111"/>
      <c r="AG249" s="111"/>
      <c r="AH249" s="112"/>
      <c r="AI249" s="110" t="s">
        <v>549</v>
      </c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  <c r="AW249" s="111"/>
      <c r="AX249" s="111"/>
      <c r="AY249" s="111"/>
      <c r="AZ249" s="111"/>
      <c r="BA249" s="111"/>
      <c r="BB249" s="111"/>
      <c r="BC249" s="112"/>
      <c r="BD249" s="73">
        <f>BD250</f>
        <v>6921200</v>
      </c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>
        <f>BZ250</f>
        <v>5248583.25</v>
      </c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118">
        <f t="shared" si="5"/>
        <v>1672616.75</v>
      </c>
      <c r="CQ249" s="119"/>
      <c r="CR249" s="119"/>
      <c r="CS249" s="119"/>
      <c r="CT249" s="119"/>
      <c r="CU249" s="119"/>
      <c r="CV249" s="119"/>
      <c r="CW249" s="119"/>
      <c r="CX249" s="119"/>
      <c r="CY249" s="119"/>
      <c r="CZ249" s="119"/>
      <c r="DA249" s="119"/>
      <c r="DB249" s="119"/>
      <c r="DC249" s="119"/>
      <c r="DD249" s="119"/>
      <c r="DE249" s="120"/>
    </row>
    <row r="250" spans="2:109" ht="39" customHeight="1">
      <c r="B250" s="80" t="s">
        <v>547</v>
      </c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70"/>
      <c r="AC250" s="180" t="s">
        <v>167</v>
      </c>
      <c r="AD250" s="111"/>
      <c r="AE250" s="111"/>
      <c r="AF250" s="111"/>
      <c r="AG250" s="111"/>
      <c r="AH250" s="112"/>
      <c r="AI250" s="110" t="s">
        <v>548</v>
      </c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  <c r="AX250" s="111"/>
      <c r="AY250" s="111"/>
      <c r="AZ250" s="111"/>
      <c r="BA250" s="111"/>
      <c r="BB250" s="111"/>
      <c r="BC250" s="112"/>
      <c r="BD250" s="74">
        <v>6921200</v>
      </c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6"/>
      <c r="BZ250" s="74">
        <v>5248583.25</v>
      </c>
      <c r="CA250" s="75"/>
      <c r="CB250" s="75"/>
      <c r="CC250" s="75"/>
      <c r="CD250" s="75"/>
      <c r="CE250" s="75"/>
      <c r="CF250" s="75"/>
      <c r="CG250" s="75"/>
      <c r="CH250" s="75"/>
      <c r="CI250" s="75"/>
      <c r="CJ250" s="75"/>
      <c r="CK250" s="75"/>
      <c r="CL250" s="75"/>
      <c r="CM250" s="75"/>
      <c r="CN250" s="75"/>
      <c r="CO250" s="76"/>
      <c r="CP250" s="74">
        <f t="shared" si="5"/>
        <v>1672616.75</v>
      </c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75"/>
      <c r="DB250" s="75"/>
      <c r="DC250" s="75"/>
      <c r="DD250" s="75"/>
      <c r="DE250" s="76"/>
    </row>
    <row r="251" spans="2:109" ht="21.75" customHeight="1" hidden="1">
      <c r="B251" s="80" t="s">
        <v>315</v>
      </c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70"/>
      <c r="AC251" s="180" t="s">
        <v>167</v>
      </c>
      <c r="AD251" s="111"/>
      <c r="AE251" s="111"/>
      <c r="AF251" s="111"/>
      <c r="AG251" s="111"/>
      <c r="AH251" s="112"/>
      <c r="AI251" s="110" t="s">
        <v>150</v>
      </c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/>
      <c r="AX251" s="111"/>
      <c r="AY251" s="111"/>
      <c r="AZ251" s="111"/>
      <c r="BA251" s="111"/>
      <c r="BB251" s="111"/>
      <c r="BC251" s="112"/>
      <c r="BD251" s="74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6"/>
      <c r="BZ251" s="74"/>
      <c r="CA251" s="75"/>
      <c r="CB251" s="75"/>
      <c r="CC251" s="75"/>
      <c r="CD251" s="75"/>
      <c r="CE251" s="75"/>
      <c r="CF251" s="75"/>
      <c r="CG251" s="75"/>
      <c r="CH251" s="75"/>
      <c r="CI251" s="75"/>
      <c r="CJ251" s="75"/>
      <c r="CK251" s="75"/>
      <c r="CL251" s="75"/>
      <c r="CM251" s="75"/>
      <c r="CN251" s="75"/>
      <c r="CO251" s="76"/>
      <c r="CP251" s="74">
        <f t="shared" si="5"/>
        <v>0</v>
      </c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  <c r="DB251" s="75"/>
      <c r="DC251" s="75"/>
      <c r="DD251" s="75"/>
      <c r="DE251" s="76"/>
    </row>
    <row r="252" spans="2:109" ht="21.75" customHeight="1" hidden="1">
      <c r="B252" s="80" t="s">
        <v>316</v>
      </c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70"/>
      <c r="AC252" s="180" t="s">
        <v>167</v>
      </c>
      <c r="AD252" s="111"/>
      <c r="AE252" s="111"/>
      <c r="AF252" s="111"/>
      <c r="AG252" s="111"/>
      <c r="AH252" s="112"/>
      <c r="AI252" s="110" t="s">
        <v>149</v>
      </c>
      <c r="AJ252" s="111"/>
      <c r="AK252" s="111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  <c r="AV252" s="111"/>
      <c r="AW252" s="111"/>
      <c r="AX252" s="111"/>
      <c r="AY252" s="111"/>
      <c r="AZ252" s="111"/>
      <c r="BA252" s="111"/>
      <c r="BB252" s="111"/>
      <c r="BC252" s="112"/>
      <c r="BD252" s="74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6"/>
      <c r="BZ252" s="74"/>
      <c r="CA252" s="75"/>
      <c r="CB252" s="75"/>
      <c r="CC252" s="75"/>
      <c r="CD252" s="75"/>
      <c r="CE252" s="75"/>
      <c r="CF252" s="75"/>
      <c r="CG252" s="75"/>
      <c r="CH252" s="75"/>
      <c r="CI252" s="75"/>
      <c r="CJ252" s="75"/>
      <c r="CK252" s="75"/>
      <c r="CL252" s="75"/>
      <c r="CM252" s="75"/>
      <c r="CN252" s="75"/>
      <c r="CO252" s="76"/>
      <c r="CP252" s="74">
        <f t="shared" si="5"/>
        <v>0</v>
      </c>
      <c r="CQ252" s="75"/>
      <c r="CR252" s="75"/>
      <c r="CS252" s="75"/>
      <c r="CT252" s="75"/>
      <c r="CU252" s="75"/>
      <c r="CV252" s="75"/>
      <c r="CW252" s="75"/>
      <c r="CX252" s="75"/>
      <c r="CY252" s="75"/>
      <c r="CZ252" s="75"/>
      <c r="DA252" s="75"/>
      <c r="DB252" s="75"/>
      <c r="DC252" s="75"/>
      <c r="DD252" s="75"/>
      <c r="DE252" s="76"/>
    </row>
    <row r="253" spans="2:109" ht="24.75" customHeight="1" hidden="1">
      <c r="B253" s="80" t="s">
        <v>152</v>
      </c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70"/>
      <c r="AC253" s="180" t="s">
        <v>167</v>
      </c>
      <c r="AD253" s="111"/>
      <c r="AE253" s="111"/>
      <c r="AF253" s="111"/>
      <c r="AG253" s="111"/>
      <c r="AH253" s="112"/>
      <c r="AI253" s="110" t="s">
        <v>135</v>
      </c>
      <c r="AJ253" s="111"/>
      <c r="AK253" s="111"/>
      <c r="AL253" s="111"/>
      <c r="AM253" s="111"/>
      <c r="AN253" s="111"/>
      <c r="AO253" s="111"/>
      <c r="AP253" s="111"/>
      <c r="AQ253" s="111"/>
      <c r="AR253" s="111"/>
      <c r="AS253" s="111"/>
      <c r="AT253" s="111"/>
      <c r="AU253" s="111"/>
      <c r="AV253" s="111"/>
      <c r="AW253" s="111"/>
      <c r="AX253" s="111"/>
      <c r="AY253" s="111"/>
      <c r="AZ253" s="111"/>
      <c r="BA253" s="111"/>
      <c r="BB253" s="111"/>
      <c r="BC253" s="112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118">
        <f t="shared" si="5"/>
        <v>0</v>
      </c>
      <c r="CQ253" s="119"/>
      <c r="CR253" s="119"/>
      <c r="CS253" s="119"/>
      <c r="CT253" s="119"/>
      <c r="CU253" s="119"/>
      <c r="CV253" s="119"/>
      <c r="CW253" s="119"/>
      <c r="CX253" s="119"/>
      <c r="CY253" s="119"/>
      <c r="CZ253" s="119"/>
      <c r="DA253" s="119"/>
      <c r="DB253" s="119"/>
      <c r="DC253" s="119"/>
      <c r="DD253" s="119"/>
      <c r="DE253" s="120"/>
    </row>
    <row r="254" spans="2:109" ht="24" customHeight="1" hidden="1">
      <c r="B254" s="80" t="s">
        <v>315</v>
      </c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70"/>
      <c r="AC254" s="180" t="s">
        <v>167</v>
      </c>
      <c r="AD254" s="111"/>
      <c r="AE254" s="111"/>
      <c r="AF254" s="111"/>
      <c r="AG254" s="111"/>
      <c r="AH254" s="112"/>
      <c r="AI254" s="110" t="s">
        <v>324</v>
      </c>
      <c r="AJ254" s="111"/>
      <c r="AK254" s="111"/>
      <c r="AL254" s="111"/>
      <c r="AM254" s="111"/>
      <c r="AN254" s="111"/>
      <c r="AO254" s="111"/>
      <c r="AP254" s="111"/>
      <c r="AQ254" s="111"/>
      <c r="AR254" s="111"/>
      <c r="AS254" s="111"/>
      <c r="AT254" s="111"/>
      <c r="AU254" s="111"/>
      <c r="AV254" s="111"/>
      <c r="AW254" s="111"/>
      <c r="AX254" s="111"/>
      <c r="AY254" s="111"/>
      <c r="AZ254" s="111"/>
      <c r="BA254" s="111"/>
      <c r="BB254" s="111"/>
      <c r="BC254" s="112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118">
        <f t="shared" si="5"/>
        <v>0</v>
      </c>
      <c r="CQ254" s="119"/>
      <c r="CR254" s="119"/>
      <c r="CS254" s="119"/>
      <c r="CT254" s="119"/>
      <c r="CU254" s="119"/>
      <c r="CV254" s="119"/>
      <c r="CW254" s="119"/>
      <c r="CX254" s="119"/>
      <c r="CY254" s="119"/>
      <c r="CZ254" s="119"/>
      <c r="DA254" s="119"/>
      <c r="DB254" s="119"/>
      <c r="DC254" s="119"/>
      <c r="DD254" s="119"/>
      <c r="DE254" s="120"/>
    </row>
    <row r="255" spans="2:109" ht="20.25" customHeight="1" hidden="1">
      <c r="B255" s="80" t="s">
        <v>262</v>
      </c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70"/>
      <c r="AC255" s="180" t="s">
        <v>167</v>
      </c>
      <c r="AD255" s="111"/>
      <c r="AE255" s="111"/>
      <c r="AF255" s="111"/>
      <c r="AG255" s="111"/>
      <c r="AH255" s="112"/>
      <c r="AI255" s="110" t="s">
        <v>237</v>
      </c>
      <c r="AJ255" s="111"/>
      <c r="AK255" s="111"/>
      <c r="AL255" s="111"/>
      <c r="AM255" s="111"/>
      <c r="AN255" s="111"/>
      <c r="AO255" s="111"/>
      <c r="AP255" s="111"/>
      <c r="AQ255" s="111"/>
      <c r="AR255" s="111"/>
      <c r="AS255" s="111"/>
      <c r="AT255" s="111"/>
      <c r="AU255" s="111"/>
      <c r="AV255" s="111"/>
      <c r="AW255" s="111"/>
      <c r="AX255" s="111"/>
      <c r="AY255" s="111"/>
      <c r="AZ255" s="111"/>
      <c r="BA255" s="111"/>
      <c r="BB255" s="111"/>
      <c r="BC255" s="112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118">
        <f t="shared" si="5"/>
        <v>0</v>
      </c>
      <c r="CQ255" s="119"/>
      <c r="CR255" s="119"/>
      <c r="CS255" s="119"/>
      <c r="CT255" s="119"/>
      <c r="CU255" s="119"/>
      <c r="CV255" s="119"/>
      <c r="CW255" s="119"/>
      <c r="CX255" s="119"/>
      <c r="CY255" s="119"/>
      <c r="CZ255" s="119"/>
      <c r="DA255" s="119"/>
      <c r="DB255" s="119"/>
      <c r="DC255" s="119"/>
      <c r="DD255" s="119"/>
      <c r="DE255" s="120"/>
    </row>
    <row r="256" spans="2:109" ht="24" customHeight="1" hidden="1">
      <c r="B256" s="80" t="s">
        <v>315</v>
      </c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70"/>
      <c r="AC256" s="180" t="s">
        <v>167</v>
      </c>
      <c r="AD256" s="111"/>
      <c r="AE256" s="111"/>
      <c r="AF256" s="111"/>
      <c r="AG256" s="111"/>
      <c r="AH256" s="112"/>
      <c r="AI256" s="110" t="s">
        <v>238</v>
      </c>
      <c r="AJ256" s="111"/>
      <c r="AK256" s="111"/>
      <c r="AL256" s="111"/>
      <c r="AM256" s="111"/>
      <c r="AN256" s="111"/>
      <c r="AO256" s="111"/>
      <c r="AP256" s="111"/>
      <c r="AQ256" s="111"/>
      <c r="AR256" s="111"/>
      <c r="AS256" s="111"/>
      <c r="AT256" s="111"/>
      <c r="AU256" s="111"/>
      <c r="AV256" s="111"/>
      <c r="AW256" s="111"/>
      <c r="AX256" s="111"/>
      <c r="AY256" s="111"/>
      <c r="AZ256" s="111"/>
      <c r="BA256" s="111"/>
      <c r="BB256" s="111"/>
      <c r="BC256" s="112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118">
        <f t="shared" si="5"/>
        <v>0</v>
      </c>
      <c r="CQ256" s="119"/>
      <c r="CR256" s="119"/>
      <c r="CS256" s="119"/>
      <c r="CT256" s="119"/>
      <c r="CU256" s="119"/>
      <c r="CV256" s="119"/>
      <c r="CW256" s="119"/>
      <c r="CX256" s="119"/>
      <c r="CY256" s="119"/>
      <c r="CZ256" s="119"/>
      <c r="DA256" s="119"/>
      <c r="DB256" s="119"/>
      <c r="DC256" s="119"/>
      <c r="DD256" s="119"/>
      <c r="DE256" s="120"/>
    </row>
    <row r="257" spans="2:109" ht="21.75" customHeight="1" hidden="1">
      <c r="B257" s="80" t="s">
        <v>316</v>
      </c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70"/>
      <c r="AC257" s="180" t="s">
        <v>167</v>
      </c>
      <c r="AD257" s="111"/>
      <c r="AE257" s="111"/>
      <c r="AF257" s="111"/>
      <c r="AG257" s="111"/>
      <c r="AH257" s="112"/>
      <c r="AI257" s="110" t="s">
        <v>270</v>
      </c>
      <c r="AJ257" s="111"/>
      <c r="AK257" s="111"/>
      <c r="AL257" s="111"/>
      <c r="AM257" s="111"/>
      <c r="AN257" s="111"/>
      <c r="AO257" s="111"/>
      <c r="AP257" s="111"/>
      <c r="AQ257" s="111"/>
      <c r="AR257" s="111"/>
      <c r="AS257" s="111"/>
      <c r="AT257" s="111"/>
      <c r="AU257" s="111"/>
      <c r="AV257" s="111"/>
      <c r="AW257" s="111"/>
      <c r="AX257" s="111"/>
      <c r="AY257" s="111"/>
      <c r="AZ257" s="111"/>
      <c r="BA257" s="111"/>
      <c r="BB257" s="111"/>
      <c r="BC257" s="112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118">
        <f t="shared" si="5"/>
        <v>0</v>
      </c>
      <c r="CQ257" s="119"/>
      <c r="CR257" s="119"/>
      <c r="CS257" s="119"/>
      <c r="CT257" s="119"/>
      <c r="CU257" s="119"/>
      <c r="CV257" s="119"/>
      <c r="CW257" s="119"/>
      <c r="CX257" s="119"/>
      <c r="CY257" s="119"/>
      <c r="CZ257" s="119"/>
      <c r="DA257" s="119"/>
      <c r="DB257" s="119"/>
      <c r="DC257" s="119"/>
      <c r="DD257" s="119"/>
      <c r="DE257" s="120"/>
    </row>
    <row r="258" spans="2:109" ht="0.75" customHeight="1" hidden="1">
      <c r="B258" s="80" t="s">
        <v>376</v>
      </c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70"/>
      <c r="AC258" s="180" t="s">
        <v>167</v>
      </c>
      <c r="AD258" s="111"/>
      <c r="AE258" s="111"/>
      <c r="AF258" s="111"/>
      <c r="AG258" s="111"/>
      <c r="AH258" s="112"/>
      <c r="AI258" s="110" t="s">
        <v>381</v>
      </c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1"/>
      <c r="AV258" s="111"/>
      <c r="AW258" s="111"/>
      <c r="AX258" s="111"/>
      <c r="AY258" s="111"/>
      <c r="AZ258" s="111"/>
      <c r="BA258" s="111"/>
      <c r="BB258" s="111"/>
      <c r="BC258" s="112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118">
        <f t="shared" si="5"/>
        <v>0</v>
      </c>
      <c r="CQ258" s="119"/>
      <c r="CR258" s="119"/>
      <c r="CS258" s="119"/>
      <c r="CT258" s="119"/>
      <c r="CU258" s="119"/>
      <c r="CV258" s="119"/>
      <c r="CW258" s="119"/>
      <c r="CX258" s="119"/>
      <c r="CY258" s="119"/>
      <c r="CZ258" s="119"/>
      <c r="DA258" s="119"/>
      <c r="DB258" s="119"/>
      <c r="DC258" s="119"/>
      <c r="DD258" s="119"/>
      <c r="DE258" s="120"/>
    </row>
    <row r="259" spans="2:109" ht="21.75" customHeight="1" hidden="1">
      <c r="B259" s="80" t="s">
        <v>315</v>
      </c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70"/>
      <c r="AC259" s="180" t="s">
        <v>167</v>
      </c>
      <c r="AD259" s="111"/>
      <c r="AE259" s="111"/>
      <c r="AF259" s="111"/>
      <c r="AG259" s="111"/>
      <c r="AH259" s="112"/>
      <c r="AI259" s="110" t="s">
        <v>380</v>
      </c>
      <c r="AJ259" s="111"/>
      <c r="AK259" s="111"/>
      <c r="AL259" s="111"/>
      <c r="AM259" s="111"/>
      <c r="AN259" s="111"/>
      <c r="AO259" s="111"/>
      <c r="AP259" s="111"/>
      <c r="AQ259" s="111"/>
      <c r="AR259" s="111"/>
      <c r="AS259" s="111"/>
      <c r="AT259" s="111"/>
      <c r="AU259" s="111"/>
      <c r="AV259" s="111"/>
      <c r="AW259" s="111"/>
      <c r="AX259" s="111"/>
      <c r="AY259" s="111"/>
      <c r="AZ259" s="111"/>
      <c r="BA259" s="111"/>
      <c r="BB259" s="111"/>
      <c r="BC259" s="112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118">
        <f t="shared" si="5"/>
        <v>0</v>
      </c>
      <c r="CQ259" s="119"/>
      <c r="CR259" s="119"/>
      <c r="CS259" s="119"/>
      <c r="CT259" s="119"/>
      <c r="CU259" s="119"/>
      <c r="CV259" s="119"/>
      <c r="CW259" s="119"/>
      <c r="CX259" s="119"/>
      <c r="CY259" s="119"/>
      <c r="CZ259" s="119"/>
      <c r="DA259" s="119"/>
      <c r="DB259" s="119"/>
      <c r="DC259" s="119"/>
      <c r="DD259" s="119"/>
      <c r="DE259" s="120"/>
    </row>
    <row r="260" spans="2:109" ht="23.25" customHeight="1" hidden="1">
      <c r="B260" s="80" t="s">
        <v>262</v>
      </c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70"/>
      <c r="AC260" s="180" t="s">
        <v>167</v>
      </c>
      <c r="AD260" s="111"/>
      <c r="AE260" s="111"/>
      <c r="AF260" s="111"/>
      <c r="AG260" s="111"/>
      <c r="AH260" s="112"/>
      <c r="AI260" s="110" t="s">
        <v>379</v>
      </c>
      <c r="AJ260" s="111"/>
      <c r="AK260" s="111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1"/>
      <c r="AV260" s="111"/>
      <c r="AW260" s="111"/>
      <c r="AX260" s="111"/>
      <c r="AY260" s="111"/>
      <c r="AZ260" s="111"/>
      <c r="BA260" s="111"/>
      <c r="BB260" s="111"/>
      <c r="BC260" s="112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118">
        <f t="shared" si="5"/>
        <v>0</v>
      </c>
      <c r="CQ260" s="119"/>
      <c r="CR260" s="119"/>
      <c r="CS260" s="119"/>
      <c r="CT260" s="119"/>
      <c r="CU260" s="119"/>
      <c r="CV260" s="119"/>
      <c r="CW260" s="119"/>
      <c r="CX260" s="119"/>
      <c r="CY260" s="119"/>
      <c r="CZ260" s="119"/>
      <c r="DA260" s="119"/>
      <c r="DB260" s="119"/>
      <c r="DC260" s="119"/>
      <c r="DD260" s="119"/>
      <c r="DE260" s="120"/>
    </row>
    <row r="261" spans="2:109" ht="25.5" customHeight="1" hidden="1">
      <c r="B261" s="80" t="s">
        <v>315</v>
      </c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70"/>
      <c r="AC261" s="180" t="s">
        <v>167</v>
      </c>
      <c r="AD261" s="111"/>
      <c r="AE261" s="111"/>
      <c r="AF261" s="111"/>
      <c r="AG261" s="111"/>
      <c r="AH261" s="112"/>
      <c r="AI261" s="110" t="s">
        <v>378</v>
      </c>
      <c r="AJ261" s="111"/>
      <c r="AK261" s="111"/>
      <c r="AL261" s="111"/>
      <c r="AM261" s="111"/>
      <c r="AN261" s="111"/>
      <c r="AO261" s="111"/>
      <c r="AP261" s="111"/>
      <c r="AQ261" s="111"/>
      <c r="AR261" s="111"/>
      <c r="AS261" s="111"/>
      <c r="AT261" s="111"/>
      <c r="AU261" s="111"/>
      <c r="AV261" s="111"/>
      <c r="AW261" s="111"/>
      <c r="AX261" s="111"/>
      <c r="AY261" s="111"/>
      <c r="AZ261" s="111"/>
      <c r="BA261" s="111"/>
      <c r="BB261" s="111"/>
      <c r="BC261" s="112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118">
        <f t="shared" si="5"/>
        <v>0</v>
      </c>
      <c r="CQ261" s="119"/>
      <c r="CR261" s="119"/>
      <c r="CS261" s="119"/>
      <c r="CT261" s="119"/>
      <c r="CU261" s="119"/>
      <c r="CV261" s="119"/>
      <c r="CW261" s="119"/>
      <c r="CX261" s="119"/>
      <c r="CY261" s="119"/>
      <c r="CZ261" s="119"/>
      <c r="DA261" s="119"/>
      <c r="DB261" s="119"/>
      <c r="DC261" s="119"/>
      <c r="DD261" s="119"/>
      <c r="DE261" s="120"/>
    </row>
    <row r="262" spans="2:109" ht="1.5" customHeight="1" hidden="1">
      <c r="B262" s="80" t="s">
        <v>316</v>
      </c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70"/>
      <c r="AC262" s="180" t="s">
        <v>167</v>
      </c>
      <c r="AD262" s="111"/>
      <c r="AE262" s="111"/>
      <c r="AF262" s="111"/>
      <c r="AG262" s="111"/>
      <c r="AH262" s="112"/>
      <c r="AI262" s="110" t="s">
        <v>377</v>
      </c>
      <c r="AJ262" s="111"/>
      <c r="AK262" s="111"/>
      <c r="AL262" s="111"/>
      <c r="AM262" s="111"/>
      <c r="AN262" s="111"/>
      <c r="AO262" s="111"/>
      <c r="AP262" s="111"/>
      <c r="AQ262" s="111"/>
      <c r="AR262" s="111"/>
      <c r="AS262" s="111"/>
      <c r="AT262" s="111"/>
      <c r="AU262" s="111"/>
      <c r="AV262" s="111"/>
      <c r="AW262" s="111"/>
      <c r="AX262" s="111"/>
      <c r="AY262" s="111"/>
      <c r="AZ262" s="111"/>
      <c r="BA262" s="111"/>
      <c r="BB262" s="111"/>
      <c r="BC262" s="112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118">
        <f t="shared" si="5"/>
        <v>0</v>
      </c>
      <c r="CQ262" s="119"/>
      <c r="CR262" s="119"/>
      <c r="CS262" s="119"/>
      <c r="CT262" s="119"/>
      <c r="CU262" s="119"/>
      <c r="CV262" s="119"/>
      <c r="CW262" s="119"/>
      <c r="CX262" s="119"/>
      <c r="CY262" s="119"/>
      <c r="CZ262" s="119"/>
      <c r="DA262" s="119"/>
      <c r="DB262" s="119"/>
      <c r="DC262" s="119"/>
      <c r="DD262" s="119"/>
      <c r="DE262" s="120"/>
    </row>
    <row r="263" spans="2:109" ht="1.5" customHeight="1" hidden="1">
      <c r="B263" s="64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8"/>
      <c r="AC263" s="60"/>
      <c r="AD263" s="61"/>
      <c r="AE263" s="61"/>
      <c r="AF263" s="61"/>
      <c r="AG263" s="61"/>
      <c r="AH263" s="62"/>
      <c r="AI263" s="63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2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65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7"/>
    </row>
    <row r="264" spans="2:109" ht="67.5" customHeight="1">
      <c r="B264" s="80" t="s">
        <v>352</v>
      </c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70"/>
      <c r="AC264" s="180" t="s">
        <v>167</v>
      </c>
      <c r="AD264" s="111"/>
      <c r="AE264" s="111"/>
      <c r="AF264" s="111"/>
      <c r="AG264" s="111"/>
      <c r="AH264" s="112"/>
      <c r="AI264" s="110" t="s">
        <v>572</v>
      </c>
      <c r="AJ264" s="111"/>
      <c r="AK264" s="111"/>
      <c r="AL264" s="111"/>
      <c r="AM264" s="111"/>
      <c r="AN264" s="111"/>
      <c r="AO264" s="111"/>
      <c r="AP264" s="111"/>
      <c r="AQ264" s="111"/>
      <c r="AR264" s="111"/>
      <c r="AS264" s="111"/>
      <c r="AT264" s="111"/>
      <c r="AU264" s="111"/>
      <c r="AV264" s="111"/>
      <c r="AW264" s="111"/>
      <c r="AX264" s="111"/>
      <c r="AY264" s="111"/>
      <c r="AZ264" s="111"/>
      <c r="BA264" s="111"/>
      <c r="BB264" s="111"/>
      <c r="BC264" s="112"/>
      <c r="BD264" s="73">
        <v>4000</v>
      </c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>
        <v>4000</v>
      </c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118">
        <f>BD264-BZ264</f>
        <v>0</v>
      </c>
      <c r="CQ264" s="119"/>
      <c r="CR264" s="119"/>
      <c r="CS264" s="119"/>
      <c r="CT264" s="119"/>
      <c r="CU264" s="119"/>
      <c r="CV264" s="119"/>
      <c r="CW264" s="119"/>
      <c r="CX264" s="119"/>
      <c r="CY264" s="119"/>
      <c r="CZ264" s="119"/>
      <c r="DA264" s="119"/>
      <c r="DB264" s="119"/>
      <c r="DC264" s="119"/>
      <c r="DD264" s="119"/>
      <c r="DE264" s="120"/>
    </row>
    <row r="265" spans="2:109" ht="67.5" customHeight="1">
      <c r="B265" s="80" t="s">
        <v>352</v>
      </c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70"/>
      <c r="AC265" s="180" t="s">
        <v>167</v>
      </c>
      <c r="AD265" s="111"/>
      <c r="AE265" s="111"/>
      <c r="AF265" s="111"/>
      <c r="AG265" s="111"/>
      <c r="AH265" s="112"/>
      <c r="AI265" s="110" t="s">
        <v>556</v>
      </c>
      <c r="AJ265" s="111"/>
      <c r="AK265" s="111"/>
      <c r="AL265" s="111"/>
      <c r="AM265" s="111"/>
      <c r="AN265" s="111"/>
      <c r="AO265" s="111"/>
      <c r="AP265" s="111"/>
      <c r="AQ265" s="111"/>
      <c r="AR265" s="111"/>
      <c r="AS265" s="111"/>
      <c r="AT265" s="111"/>
      <c r="AU265" s="111"/>
      <c r="AV265" s="111"/>
      <c r="AW265" s="111"/>
      <c r="AX265" s="111"/>
      <c r="AY265" s="111"/>
      <c r="AZ265" s="111"/>
      <c r="BA265" s="111"/>
      <c r="BB265" s="111"/>
      <c r="BC265" s="112"/>
      <c r="BD265" s="73">
        <v>4000</v>
      </c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>
        <v>4000</v>
      </c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118">
        <f t="shared" si="5"/>
        <v>0</v>
      </c>
      <c r="CQ265" s="119"/>
      <c r="CR265" s="119"/>
      <c r="CS265" s="119"/>
      <c r="CT265" s="119"/>
      <c r="CU265" s="119"/>
      <c r="CV265" s="119"/>
      <c r="CW265" s="119"/>
      <c r="CX265" s="119"/>
      <c r="CY265" s="119"/>
      <c r="CZ265" s="119"/>
      <c r="DA265" s="119"/>
      <c r="DB265" s="119"/>
      <c r="DC265" s="119"/>
      <c r="DD265" s="119"/>
      <c r="DE265" s="120"/>
    </row>
    <row r="266" spans="2:109" ht="48" customHeight="1">
      <c r="B266" s="80" t="s">
        <v>352</v>
      </c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70"/>
      <c r="AC266" s="180" t="s">
        <v>167</v>
      </c>
      <c r="AD266" s="111"/>
      <c r="AE266" s="111"/>
      <c r="AF266" s="111"/>
      <c r="AG266" s="111"/>
      <c r="AH266" s="112"/>
      <c r="AI266" s="110" t="s">
        <v>560</v>
      </c>
      <c r="AJ266" s="111"/>
      <c r="AK266" s="111"/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1"/>
      <c r="AV266" s="111"/>
      <c r="AW266" s="111"/>
      <c r="AX266" s="111"/>
      <c r="AY266" s="111"/>
      <c r="AZ266" s="111"/>
      <c r="BA266" s="111"/>
      <c r="BB266" s="111"/>
      <c r="BC266" s="112"/>
      <c r="BD266" s="73">
        <v>4000</v>
      </c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>
        <v>4000</v>
      </c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118">
        <f>BD266-BZ266</f>
        <v>0</v>
      </c>
      <c r="CQ266" s="119"/>
      <c r="CR266" s="119"/>
      <c r="CS266" s="119"/>
      <c r="CT266" s="119"/>
      <c r="CU266" s="119"/>
      <c r="CV266" s="119"/>
      <c r="CW266" s="119"/>
      <c r="CX266" s="119"/>
      <c r="CY266" s="119"/>
      <c r="CZ266" s="119"/>
      <c r="DA266" s="119"/>
      <c r="DB266" s="119"/>
      <c r="DC266" s="119"/>
      <c r="DD266" s="119"/>
      <c r="DE266" s="120"/>
    </row>
    <row r="267" spans="2:109" ht="29.25" customHeight="1">
      <c r="B267" s="80" t="s">
        <v>315</v>
      </c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70"/>
      <c r="AC267" s="180" t="s">
        <v>167</v>
      </c>
      <c r="AD267" s="111"/>
      <c r="AE267" s="111"/>
      <c r="AF267" s="111"/>
      <c r="AG267" s="111"/>
      <c r="AH267" s="112"/>
      <c r="AI267" s="110" t="s">
        <v>558</v>
      </c>
      <c r="AJ267" s="111"/>
      <c r="AK267" s="111"/>
      <c r="AL267" s="111"/>
      <c r="AM267" s="111"/>
      <c r="AN267" s="111"/>
      <c r="AO267" s="111"/>
      <c r="AP267" s="111"/>
      <c r="AQ267" s="111"/>
      <c r="AR267" s="111"/>
      <c r="AS267" s="111"/>
      <c r="AT267" s="111"/>
      <c r="AU267" s="111"/>
      <c r="AV267" s="111"/>
      <c r="AW267" s="111"/>
      <c r="AX267" s="111"/>
      <c r="AY267" s="111"/>
      <c r="AZ267" s="111"/>
      <c r="BA267" s="111"/>
      <c r="BB267" s="111"/>
      <c r="BC267" s="112"/>
      <c r="BD267" s="73">
        <v>4000</v>
      </c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>
        <v>4000</v>
      </c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118">
        <f t="shared" si="5"/>
        <v>0</v>
      </c>
      <c r="CQ267" s="119"/>
      <c r="CR267" s="119"/>
      <c r="CS267" s="119"/>
      <c r="CT267" s="119"/>
      <c r="CU267" s="119"/>
      <c r="CV267" s="119"/>
      <c r="CW267" s="119"/>
      <c r="CX267" s="119"/>
      <c r="CY267" s="119"/>
      <c r="CZ267" s="119"/>
      <c r="DA267" s="119"/>
      <c r="DB267" s="119"/>
      <c r="DC267" s="119"/>
      <c r="DD267" s="119"/>
      <c r="DE267" s="120"/>
    </row>
    <row r="268" spans="2:109" ht="23.25" customHeight="1">
      <c r="B268" s="80" t="s">
        <v>316</v>
      </c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70"/>
      <c r="AC268" s="180" t="s">
        <v>167</v>
      </c>
      <c r="AD268" s="111"/>
      <c r="AE268" s="111"/>
      <c r="AF268" s="111"/>
      <c r="AG268" s="111"/>
      <c r="AH268" s="112"/>
      <c r="AI268" s="110" t="s">
        <v>557</v>
      </c>
      <c r="AJ268" s="111"/>
      <c r="AK268" s="111"/>
      <c r="AL268" s="111"/>
      <c r="AM268" s="111"/>
      <c r="AN268" s="111"/>
      <c r="AO268" s="111"/>
      <c r="AP268" s="111"/>
      <c r="AQ268" s="111"/>
      <c r="AR268" s="111"/>
      <c r="AS268" s="111"/>
      <c r="AT268" s="111"/>
      <c r="AU268" s="111"/>
      <c r="AV268" s="111"/>
      <c r="AW268" s="111"/>
      <c r="AX268" s="111"/>
      <c r="AY268" s="111"/>
      <c r="AZ268" s="111"/>
      <c r="BA268" s="111"/>
      <c r="BB268" s="111"/>
      <c r="BC268" s="112"/>
      <c r="BD268" s="73">
        <v>4000</v>
      </c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>
        <v>4000</v>
      </c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118">
        <f aca="true" t="shared" si="6" ref="CP268:CP276">BD268-BZ268</f>
        <v>0</v>
      </c>
      <c r="CQ268" s="119"/>
      <c r="CR268" s="119"/>
      <c r="CS268" s="119"/>
      <c r="CT268" s="119"/>
      <c r="CU268" s="119"/>
      <c r="CV268" s="119"/>
      <c r="CW268" s="119"/>
      <c r="CX268" s="119"/>
      <c r="CY268" s="119"/>
      <c r="CZ268" s="119"/>
      <c r="DA268" s="119"/>
      <c r="DB268" s="119"/>
      <c r="DC268" s="119"/>
      <c r="DD268" s="119"/>
      <c r="DE268" s="120"/>
    </row>
    <row r="269" spans="2:109" ht="22.5" customHeight="1">
      <c r="B269" s="210" t="s">
        <v>251</v>
      </c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9"/>
      <c r="AC269" s="180" t="s">
        <v>167</v>
      </c>
      <c r="AD269" s="111"/>
      <c r="AE269" s="111"/>
      <c r="AF269" s="111"/>
      <c r="AG269" s="111"/>
      <c r="AH269" s="112"/>
      <c r="AI269" s="194" t="s">
        <v>110</v>
      </c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  <c r="AW269" s="195"/>
      <c r="AX269" s="195"/>
      <c r="AY269" s="195"/>
      <c r="AZ269" s="195"/>
      <c r="BA269" s="195"/>
      <c r="BB269" s="195"/>
      <c r="BC269" s="196"/>
      <c r="BD269" s="116">
        <f aca="true" t="shared" si="7" ref="BD269:BD275">BD270</f>
        <v>1000</v>
      </c>
      <c r="BE269" s="116"/>
      <c r="BF269" s="116"/>
      <c r="BG269" s="116"/>
      <c r="BH269" s="116"/>
      <c r="BI269" s="116"/>
      <c r="BJ269" s="116"/>
      <c r="BK269" s="116"/>
      <c r="BL269" s="116"/>
      <c r="BM269" s="116"/>
      <c r="BN269" s="116"/>
      <c r="BO269" s="116"/>
      <c r="BP269" s="116"/>
      <c r="BQ269" s="116"/>
      <c r="BR269" s="116"/>
      <c r="BS269" s="116"/>
      <c r="BT269" s="116"/>
      <c r="BU269" s="116"/>
      <c r="BV269" s="116"/>
      <c r="BW269" s="116"/>
      <c r="BX269" s="116"/>
      <c r="BY269" s="116"/>
      <c r="BZ269" s="116">
        <f aca="true" t="shared" si="8" ref="BZ269:BZ275">BZ270</f>
        <v>0</v>
      </c>
      <c r="CA269" s="116"/>
      <c r="CB269" s="116"/>
      <c r="CC269" s="116"/>
      <c r="CD269" s="116"/>
      <c r="CE269" s="116"/>
      <c r="CF269" s="116"/>
      <c r="CG269" s="116"/>
      <c r="CH269" s="116"/>
      <c r="CI269" s="116"/>
      <c r="CJ269" s="116"/>
      <c r="CK269" s="116"/>
      <c r="CL269" s="116"/>
      <c r="CM269" s="116"/>
      <c r="CN269" s="116"/>
      <c r="CO269" s="116"/>
      <c r="CP269" s="142">
        <f t="shared" si="6"/>
        <v>1000</v>
      </c>
      <c r="CQ269" s="143"/>
      <c r="CR269" s="143"/>
      <c r="CS269" s="143"/>
      <c r="CT269" s="143"/>
      <c r="CU269" s="143"/>
      <c r="CV269" s="143"/>
      <c r="CW269" s="143"/>
      <c r="CX269" s="143"/>
      <c r="CY269" s="143"/>
      <c r="CZ269" s="143"/>
      <c r="DA269" s="143"/>
      <c r="DB269" s="143"/>
      <c r="DC269" s="143"/>
      <c r="DD269" s="143"/>
      <c r="DE269" s="144"/>
    </row>
    <row r="270" spans="2:109" ht="22.5" customHeight="1">
      <c r="B270" s="210" t="s">
        <v>252</v>
      </c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9"/>
      <c r="AC270" s="180" t="s">
        <v>167</v>
      </c>
      <c r="AD270" s="111"/>
      <c r="AE270" s="111"/>
      <c r="AF270" s="111"/>
      <c r="AG270" s="111"/>
      <c r="AH270" s="112"/>
      <c r="AI270" s="194" t="s">
        <v>111</v>
      </c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  <c r="AW270" s="195"/>
      <c r="AX270" s="195"/>
      <c r="AY270" s="195"/>
      <c r="AZ270" s="195"/>
      <c r="BA270" s="195"/>
      <c r="BB270" s="195"/>
      <c r="BC270" s="196"/>
      <c r="BD270" s="116">
        <f t="shared" si="7"/>
        <v>1000</v>
      </c>
      <c r="BE270" s="116"/>
      <c r="BF270" s="116"/>
      <c r="BG270" s="116"/>
      <c r="BH270" s="116"/>
      <c r="BI270" s="116"/>
      <c r="BJ270" s="116"/>
      <c r="BK270" s="116"/>
      <c r="BL270" s="116"/>
      <c r="BM270" s="116"/>
      <c r="BN270" s="116"/>
      <c r="BO270" s="116"/>
      <c r="BP270" s="116"/>
      <c r="BQ270" s="116"/>
      <c r="BR270" s="116"/>
      <c r="BS270" s="116"/>
      <c r="BT270" s="116"/>
      <c r="BU270" s="116"/>
      <c r="BV270" s="116"/>
      <c r="BW270" s="116"/>
      <c r="BX270" s="116"/>
      <c r="BY270" s="116"/>
      <c r="BZ270" s="116">
        <f t="shared" si="8"/>
        <v>0</v>
      </c>
      <c r="CA270" s="116"/>
      <c r="CB270" s="116"/>
      <c r="CC270" s="116"/>
      <c r="CD270" s="116"/>
      <c r="CE270" s="116"/>
      <c r="CF270" s="116"/>
      <c r="CG270" s="116"/>
      <c r="CH270" s="116"/>
      <c r="CI270" s="116"/>
      <c r="CJ270" s="116"/>
      <c r="CK270" s="116"/>
      <c r="CL270" s="116"/>
      <c r="CM270" s="116"/>
      <c r="CN270" s="116"/>
      <c r="CO270" s="116"/>
      <c r="CP270" s="142">
        <f t="shared" si="6"/>
        <v>1000</v>
      </c>
      <c r="CQ270" s="143"/>
      <c r="CR270" s="143"/>
      <c r="CS270" s="143"/>
      <c r="CT270" s="143"/>
      <c r="CU270" s="143"/>
      <c r="CV270" s="143"/>
      <c r="CW270" s="143"/>
      <c r="CX270" s="143"/>
      <c r="CY270" s="143"/>
      <c r="CZ270" s="143"/>
      <c r="DA270" s="143"/>
      <c r="DB270" s="143"/>
      <c r="DC270" s="143"/>
      <c r="DD270" s="143"/>
      <c r="DE270" s="144"/>
    </row>
    <row r="271" spans="2:109" ht="43.5" customHeight="1">
      <c r="B271" s="80" t="s">
        <v>4</v>
      </c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70"/>
      <c r="AC271" s="180" t="s">
        <v>167</v>
      </c>
      <c r="AD271" s="111"/>
      <c r="AE271" s="111"/>
      <c r="AF271" s="111"/>
      <c r="AG271" s="111"/>
      <c r="AH271" s="112"/>
      <c r="AI271" s="110" t="s">
        <v>112</v>
      </c>
      <c r="AJ271" s="111"/>
      <c r="AK271" s="111"/>
      <c r="AL271" s="111"/>
      <c r="AM271" s="111"/>
      <c r="AN271" s="111"/>
      <c r="AO271" s="111"/>
      <c r="AP271" s="111"/>
      <c r="AQ271" s="111"/>
      <c r="AR271" s="111"/>
      <c r="AS271" s="111"/>
      <c r="AT271" s="111"/>
      <c r="AU271" s="111"/>
      <c r="AV271" s="111"/>
      <c r="AW271" s="111"/>
      <c r="AX271" s="111"/>
      <c r="AY271" s="111"/>
      <c r="AZ271" s="111"/>
      <c r="BA271" s="111"/>
      <c r="BB271" s="111"/>
      <c r="BC271" s="112"/>
      <c r="BD271" s="73">
        <f t="shared" si="7"/>
        <v>1000</v>
      </c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>
        <f t="shared" si="8"/>
        <v>0</v>
      </c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118">
        <f t="shared" si="6"/>
        <v>1000</v>
      </c>
      <c r="CQ271" s="119"/>
      <c r="CR271" s="119"/>
      <c r="CS271" s="119"/>
      <c r="CT271" s="119"/>
      <c r="CU271" s="119"/>
      <c r="CV271" s="119"/>
      <c r="CW271" s="119"/>
      <c r="CX271" s="119"/>
      <c r="CY271" s="119"/>
      <c r="CZ271" s="119"/>
      <c r="DA271" s="119"/>
      <c r="DB271" s="119"/>
      <c r="DC271" s="119"/>
      <c r="DD271" s="119"/>
      <c r="DE271" s="120"/>
    </row>
    <row r="272" spans="2:109" ht="26.25" customHeight="1">
      <c r="B272" s="80" t="s">
        <v>371</v>
      </c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70"/>
      <c r="AC272" s="180" t="s">
        <v>167</v>
      </c>
      <c r="AD272" s="111"/>
      <c r="AE272" s="111"/>
      <c r="AF272" s="111"/>
      <c r="AG272" s="111"/>
      <c r="AH272" s="112"/>
      <c r="AI272" s="110" t="s">
        <v>113</v>
      </c>
      <c r="AJ272" s="111"/>
      <c r="AK272" s="111"/>
      <c r="AL272" s="111"/>
      <c r="AM272" s="111"/>
      <c r="AN272" s="111"/>
      <c r="AO272" s="111"/>
      <c r="AP272" s="111"/>
      <c r="AQ272" s="111"/>
      <c r="AR272" s="111"/>
      <c r="AS272" s="111"/>
      <c r="AT272" s="111"/>
      <c r="AU272" s="111"/>
      <c r="AV272" s="111"/>
      <c r="AW272" s="111"/>
      <c r="AX272" s="111"/>
      <c r="AY272" s="111"/>
      <c r="AZ272" s="111"/>
      <c r="BA272" s="111"/>
      <c r="BB272" s="111"/>
      <c r="BC272" s="112"/>
      <c r="BD272" s="73">
        <f t="shared" si="7"/>
        <v>1000</v>
      </c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>
        <f t="shared" si="8"/>
        <v>0</v>
      </c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118">
        <f t="shared" si="6"/>
        <v>1000</v>
      </c>
      <c r="CQ272" s="119"/>
      <c r="CR272" s="119"/>
      <c r="CS272" s="119"/>
      <c r="CT272" s="119"/>
      <c r="CU272" s="119"/>
      <c r="CV272" s="119"/>
      <c r="CW272" s="119"/>
      <c r="CX272" s="119"/>
      <c r="CY272" s="119"/>
      <c r="CZ272" s="119"/>
      <c r="DA272" s="119"/>
      <c r="DB272" s="119"/>
      <c r="DC272" s="119"/>
      <c r="DD272" s="119"/>
      <c r="DE272" s="120"/>
    </row>
    <row r="273" spans="2:109" ht="90.75" customHeight="1">
      <c r="B273" s="80" t="s">
        <v>344</v>
      </c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70"/>
      <c r="AC273" s="180" t="s">
        <v>167</v>
      </c>
      <c r="AD273" s="111"/>
      <c r="AE273" s="111"/>
      <c r="AF273" s="111"/>
      <c r="AG273" s="111"/>
      <c r="AH273" s="112"/>
      <c r="AI273" s="110" t="s">
        <v>114</v>
      </c>
      <c r="AJ273" s="111"/>
      <c r="AK273" s="111"/>
      <c r="AL273" s="111"/>
      <c r="AM273" s="111"/>
      <c r="AN273" s="111"/>
      <c r="AO273" s="111"/>
      <c r="AP273" s="111"/>
      <c r="AQ273" s="111"/>
      <c r="AR273" s="111"/>
      <c r="AS273" s="111"/>
      <c r="AT273" s="111"/>
      <c r="AU273" s="111"/>
      <c r="AV273" s="111"/>
      <c r="AW273" s="111"/>
      <c r="AX273" s="111"/>
      <c r="AY273" s="111"/>
      <c r="AZ273" s="111"/>
      <c r="BA273" s="111"/>
      <c r="BB273" s="111"/>
      <c r="BC273" s="112"/>
      <c r="BD273" s="73">
        <f t="shared" si="7"/>
        <v>1000</v>
      </c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>
        <f t="shared" si="8"/>
        <v>0</v>
      </c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118">
        <f t="shared" si="6"/>
        <v>1000</v>
      </c>
      <c r="CQ273" s="119"/>
      <c r="CR273" s="119"/>
      <c r="CS273" s="119"/>
      <c r="CT273" s="119"/>
      <c r="CU273" s="119"/>
      <c r="CV273" s="119"/>
      <c r="CW273" s="119"/>
      <c r="CX273" s="119"/>
      <c r="CY273" s="119"/>
      <c r="CZ273" s="119"/>
      <c r="DA273" s="119"/>
      <c r="DB273" s="119"/>
      <c r="DC273" s="119"/>
      <c r="DD273" s="119"/>
      <c r="DE273" s="120"/>
    </row>
    <row r="274" spans="2:109" s="21" customFormat="1" ht="38.25" customHeight="1">
      <c r="B274" s="80" t="s">
        <v>393</v>
      </c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70"/>
      <c r="AC274" s="180" t="s">
        <v>167</v>
      </c>
      <c r="AD274" s="111"/>
      <c r="AE274" s="111"/>
      <c r="AF274" s="111"/>
      <c r="AG274" s="111"/>
      <c r="AH274" s="112"/>
      <c r="AI274" s="110" t="s">
        <v>115</v>
      </c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  <c r="AV274" s="111"/>
      <c r="AW274" s="111"/>
      <c r="AX274" s="111"/>
      <c r="AY274" s="111"/>
      <c r="AZ274" s="111"/>
      <c r="BA274" s="111"/>
      <c r="BB274" s="111"/>
      <c r="BC274" s="112"/>
      <c r="BD274" s="73">
        <f t="shared" si="7"/>
        <v>1000</v>
      </c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>
        <f t="shared" si="8"/>
        <v>0</v>
      </c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118">
        <f t="shared" si="6"/>
        <v>1000</v>
      </c>
      <c r="CQ274" s="119"/>
      <c r="CR274" s="119"/>
      <c r="CS274" s="119"/>
      <c r="CT274" s="119"/>
      <c r="CU274" s="119"/>
      <c r="CV274" s="119"/>
      <c r="CW274" s="119"/>
      <c r="CX274" s="119"/>
      <c r="CY274" s="119"/>
      <c r="CZ274" s="119"/>
      <c r="DA274" s="119"/>
      <c r="DB274" s="119"/>
      <c r="DC274" s="119"/>
      <c r="DD274" s="119"/>
      <c r="DE274" s="120"/>
    </row>
    <row r="275" spans="2:109" ht="45" customHeight="1">
      <c r="B275" s="80" t="s">
        <v>24</v>
      </c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70"/>
      <c r="AC275" s="203" t="s">
        <v>167</v>
      </c>
      <c r="AD275" s="195"/>
      <c r="AE275" s="195"/>
      <c r="AF275" s="195"/>
      <c r="AG275" s="195"/>
      <c r="AH275" s="196"/>
      <c r="AI275" s="110" t="s">
        <v>116</v>
      </c>
      <c r="AJ275" s="111"/>
      <c r="AK275" s="111"/>
      <c r="AL275" s="111"/>
      <c r="AM275" s="111"/>
      <c r="AN275" s="111"/>
      <c r="AO275" s="111"/>
      <c r="AP275" s="111"/>
      <c r="AQ275" s="111"/>
      <c r="AR275" s="111"/>
      <c r="AS275" s="111"/>
      <c r="AT275" s="111"/>
      <c r="AU275" s="111"/>
      <c r="AV275" s="111"/>
      <c r="AW275" s="111"/>
      <c r="AX275" s="111"/>
      <c r="AY275" s="111"/>
      <c r="AZ275" s="111"/>
      <c r="BA275" s="111"/>
      <c r="BB275" s="111"/>
      <c r="BC275" s="112"/>
      <c r="BD275" s="73">
        <f t="shared" si="7"/>
        <v>1000</v>
      </c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>
        <f t="shared" si="8"/>
        <v>0</v>
      </c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118">
        <f t="shared" si="6"/>
        <v>1000</v>
      </c>
      <c r="CQ275" s="119"/>
      <c r="CR275" s="119"/>
      <c r="CS275" s="119"/>
      <c r="CT275" s="119"/>
      <c r="CU275" s="119"/>
      <c r="CV275" s="119"/>
      <c r="CW275" s="119"/>
      <c r="CX275" s="119"/>
      <c r="CY275" s="119"/>
      <c r="CZ275" s="119"/>
      <c r="DA275" s="119"/>
      <c r="DB275" s="119"/>
      <c r="DC275" s="119"/>
      <c r="DD275" s="119"/>
      <c r="DE275" s="120"/>
    </row>
    <row r="276" spans="2:109" ht="39" customHeight="1" thickBot="1">
      <c r="B276" s="80" t="s">
        <v>201</v>
      </c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70"/>
      <c r="AC276" s="180" t="s">
        <v>167</v>
      </c>
      <c r="AD276" s="111"/>
      <c r="AE276" s="111"/>
      <c r="AF276" s="111"/>
      <c r="AG276" s="111"/>
      <c r="AH276" s="112"/>
      <c r="AI276" s="110" t="s">
        <v>117</v>
      </c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1"/>
      <c r="AV276" s="111"/>
      <c r="AW276" s="111"/>
      <c r="AX276" s="111"/>
      <c r="AY276" s="111"/>
      <c r="AZ276" s="111"/>
      <c r="BA276" s="111"/>
      <c r="BB276" s="111"/>
      <c r="BC276" s="112"/>
      <c r="BD276" s="73">
        <v>1000</v>
      </c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>
        <v>0</v>
      </c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118">
        <f t="shared" si="6"/>
        <v>1000</v>
      </c>
      <c r="CQ276" s="119"/>
      <c r="CR276" s="119"/>
      <c r="CS276" s="119"/>
      <c r="CT276" s="119"/>
      <c r="CU276" s="119"/>
      <c r="CV276" s="119"/>
      <c r="CW276" s="119"/>
      <c r="CX276" s="119"/>
      <c r="CY276" s="119"/>
      <c r="CZ276" s="119"/>
      <c r="DA276" s="119"/>
      <c r="DB276" s="119"/>
      <c r="DC276" s="119"/>
      <c r="DD276" s="119"/>
      <c r="DE276" s="120"/>
    </row>
    <row r="277" spans="2:109" ht="36" customHeight="1" hidden="1">
      <c r="B277" s="210" t="s">
        <v>136</v>
      </c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9"/>
      <c r="AC277" s="180" t="s">
        <v>167</v>
      </c>
      <c r="AD277" s="111"/>
      <c r="AE277" s="111"/>
      <c r="AF277" s="111"/>
      <c r="AG277" s="111"/>
      <c r="AH277" s="112"/>
      <c r="AI277" s="194" t="s">
        <v>118</v>
      </c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  <c r="AW277" s="195"/>
      <c r="AX277" s="195"/>
      <c r="AY277" s="195"/>
      <c r="AZ277" s="195"/>
      <c r="BA277" s="195"/>
      <c r="BB277" s="195"/>
      <c r="BC277" s="196"/>
      <c r="BD277" s="116"/>
      <c r="BE277" s="116"/>
      <c r="BF277" s="116"/>
      <c r="BG277" s="116"/>
      <c r="BH277" s="116"/>
      <c r="BI277" s="116"/>
      <c r="BJ277" s="116"/>
      <c r="BK277" s="116"/>
      <c r="BL277" s="116"/>
      <c r="BM277" s="116"/>
      <c r="BN277" s="116"/>
      <c r="BO277" s="116"/>
      <c r="BP277" s="116"/>
      <c r="BQ277" s="116"/>
      <c r="BR277" s="116"/>
      <c r="BS277" s="116"/>
      <c r="BT277" s="116"/>
      <c r="BU277" s="116"/>
      <c r="BV277" s="116"/>
      <c r="BW277" s="116"/>
      <c r="BX277" s="116"/>
      <c r="BY277" s="116"/>
      <c r="BZ277" s="116"/>
      <c r="CA277" s="116"/>
      <c r="CB277" s="116"/>
      <c r="CC277" s="116"/>
      <c r="CD277" s="116"/>
      <c r="CE277" s="116"/>
      <c r="CF277" s="116"/>
      <c r="CG277" s="116"/>
      <c r="CH277" s="116"/>
      <c r="CI277" s="116"/>
      <c r="CJ277" s="116"/>
      <c r="CK277" s="116"/>
      <c r="CL277" s="116"/>
      <c r="CM277" s="116"/>
      <c r="CN277" s="116"/>
      <c r="CO277" s="116"/>
      <c r="CP277" s="142"/>
      <c r="CQ277" s="143"/>
      <c r="CR277" s="143"/>
      <c r="CS277" s="143"/>
      <c r="CT277" s="143"/>
      <c r="CU277" s="143"/>
      <c r="CV277" s="143"/>
      <c r="CW277" s="143"/>
      <c r="CX277" s="143"/>
      <c r="CY277" s="143"/>
      <c r="CZ277" s="143"/>
      <c r="DA277" s="143"/>
      <c r="DB277" s="143"/>
      <c r="DC277" s="143"/>
      <c r="DD277" s="143"/>
      <c r="DE277" s="144"/>
    </row>
    <row r="278" spans="2:109" ht="40.5" customHeight="1" hidden="1">
      <c r="B278" s="80" t="s">
        <v>137</v>
      </c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70"/>
      <c r="AC278" s="180" t="s">
        <v>167</v>
      </c>
      <c r="AD278" s="111"/>
      <c r="AE278" s="111"/>
      <c r="AF278" s="111"/>
      <c r="AG278" s="111"/>
      <c r="AH278" s="112"/>
      <c r="AI278" s="110" t="s">
        <v>119</v>
      </c>
      <c r="AJ278" s="111"/>
      <c r="AK278" s="111"/>
      <c r="AL278" s="111"/>
      <c r="AM278" s="111"/>
      <c r="AN278" s="111"/>
      <c r="AO278" s="111"/>
      <c r="AP278" s="111"/>
      <c r="AQ278" s="111"/>
      <c r="AR278" s="111"/>
      <c r="AS278" s="111"/>
      <c r="AT278" s="111"/>
      <c r="AU278" s="111"/>
      <c r="AV278" s="111"/>
      <c r="AW278" s="111"/>
      <c r="AX278" s="111"/>
      <c r="AY278" s="111"/>
      <c r="AZ278" s="111"/>
      <c r="BA278" s="111"/>
      <c r="BB278" s="111"/>
      <c r="BC278" s="112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142"/>
      <c r="CQ278" s="143"/>
      <c r="CR278" s="143"/>
      <c r="CS278" s="143"/>
      <c r="CT278" s="143"/>
      <c r="CU278" s="143"/>
      <c r="CV278" s="143"/>
      <c r="CW278" s="143"/>
      <c r="CX278" s="143"/>
      <c r="CY278" s="143"/>
      <c r="CZ278" s="143"/>
      <c r="DA278" s="143"/>
      <c r="DB278" s="143"/>
      <c r="DC278" s="143"/>
      <c r="DD278" s="143"/>
      <c r="DE278" s="144"/>
    </row>
    <row r="279" spans="2:109" ht="37.5" customHeight="1" hidden="1">
      <c r="B279" s="80" t="s">
        <v>402</v>
      </c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70"/>
      <c r="AC279" s="180" t="s">
        <v>167</v>
      </c>
      <c r="AD279" s="111"/>
      <c r="AE279" s="111"/>
      <c r="AF279" s="111"/>
      <c r="AG279" s="111"/>
      <c r="AH279" s="112"/>
      <c r="AI279" s="110" t="s">
        <v>120</v>
      </c>
      <c r="AJ279" s="111"/>
      <c r="AK279" s="111"/>
      <c r="AL279" s="111"/>
      <c r="AM279" s="111"/>
      <c r="AN279" s="111"/>
      <c r="AO279" s="111"/>
      <c r="AP279" s="111"/>
      <c r="AQ279" s="111"/>
      <c r="AR279" s="111"/>
      <c r="AS279" s="111"/>
      <c r="AT279" s="111"/>
      <c r="AU279" s="111"/>
      <c r="AV279" s="111"/>
      <c r="AW279" s="111"/>
      <c r="AX279" s="111"/>
      <c r="AY279" s="111"/>
      <c r="AZ279" s="111"/>
      <c r="BA279" s="111"/>
      <c r="BB279" s="111"/>
      <c r="BC279" s="112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142"/>
      <c r="CQ279" s="143"/>
      <c r="CR279" s="143"/>
      <c r="CS279" s="143"/>
      <c r="CT279" s="143"/>
      <c r="CU279" s="143"/>
      <c r="CV279" s="143"/>
      <c r="CW279" s="143"/>
      <c r="CX279" s="143"/>
      <c r="CY279" s="143"/>
      <c r="CZ279" s="143"/>
      <c r="DA279" s="143"/>
      <c r="DB279" s="143"/>
      <c r="DC279" s="143"/>
      <c r="DD279" s="143"/>
      <c r="DE279" s="144"/>
    </row>
    <row r="280" spans="2:109" ht="26.25" customHeight="1" hidden="1">
      <c r="B280" s="80" t="s">
        <v>531</v>
      </c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70"/>
      <c r="AC280" s="180" t="s">
        <v>167</v>
      </c>
      <c r="AD280" s="111"/>
      <c r="AE280" s="111"/>
      <c r="AF280" s="111"/>
      <c r="AG280" s="111"/>
      <c r="AH280" s="112"/>
      <c r="AI280" s="110" t="s">
        <v>121</v>
      </c>
      <c r="AJ280" s="111"/>
      <c r="AK280" s="111"/>
      <c r="AL280" s="111"/>
      <c r="AM280" s="111"/>
      <c r="AN280" s="111"/>
      <c r="AO280" s="111"/>
      <c r="AP280" s="111"/>
      <c r="AQ280" s="111"/>
      <c r="AR280" s="111"/>
      <c r="AS280" s="111"/>
      <c r="AT280" s="111"/>
      <c r="AU280" s="111"/>
      <c r="AV280" s="111"/>
      <c r="AW280" s="111"/>
      <c r="AX280" s="111"/>
      <c r="AY280" s="111"/>
      <c r="AZ280" s="111"/>
      <c r="BA280" s="111"/>
      <c r="BB280" s="111"/>
      <c r="BC280" s="112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142"/>
      <c r="CQ280" s="143"/>
      <c r="CR280" s="143"/>
      <c r="CS280" s="143"/>
      <c r="CT280" s="143"/>
      <c r="CU280" s="143"/>
      <c r="CV280" s="143"/>
      <c r="CW280" s="143"/>
      <c r="CX280" s="143"/>
      <c r="CY280" s="143"/>
      <c r="CZ280" s="143"/>
      <c r="DA280" s="143"/>
      <c r="DB280" s="143"/>
      <c r="DC280" s="143"/>
      <c r="DD280" s="143"/>
      <c r="DE280" s="144"/>
    </row>
    <row r="281" spans="2:109" ht="66.75" customHeight="1" hidden="1">
      <c r="B281" s="80" t="s">
        <v>138</v>
      </c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70"/>
      <c r="AC281" s="180"/>
      <c r="AD281" s="111"/>
      <c r="AE281" s="111"/>
      <c r="AF281" s="111"/>
      <c r="AG281" s="111"/>
      <c r="AH281" s="112"/>
      <c r="AI281" s="110" t="s">
        <v>122</v>
      </c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/>
      <c r="AT281" s="111"/>
      <c r="AU281" s="111"/>
      <c r="AV281" s="111"/>
      <c r="AW281" s="111"/>
      <c r="AX281" s="111"/>
      <c r="AY281" s="111"/>
      <c r="AZ281" s="111"/>
      <c r="BA281" s="111"/>
      <c r="BB281" s="111"/>
      <c r="BC281" s="112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142"/>
      <c r="CQ281" s="143"/>
      <c r="CR281" s="143"/>
      <c r="CS281" s="143"/>
      <c r="CT281" s="143"/>
      <c r="CU281" s="143"/>
      <c r="CV281" s="143"/>
      <c r="CW281" s="143"/>
      <c r="CX281" s="143"/>
      <c r="CY281" s="143"/>
      <c r="CZ281" s="143"/>
      <c r="DA281" s="143"/>
      <c r="DB281" s="143"/>
      <c r="DC281" s="143"/>
      <c r="DD281" s="143"/>
      <c r="DE281" s="144"/>
    </row>
    <row r="282" spans="2:109" ht="23.25" customHeight="1" hidden="1">
      <c r="B282" s="80" t="s">
        <v>125</v>
      </c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70"/>
      <c r="AC282" s="180"/>
      <c r="AD282" s="111"/>
      <c r="AE282" s="111"/>
      <c r="AF282" s="111"/>
      <c r="AG282" s="111"/>
      <c r="AH282" s="112"/>
      <c r="AI282" s="110" t="s">
        <v>123</v>
      </c>
      <c r="AJ282" s="111"/>
      <c r="AK282" s="111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1"/>
      <c r="AV282" s="111"/>
      <c r="AW282" s="111"/>
      <c r="AX282" s="111"/>
      <c r="AY282" s="111"/>
      <c r="AZ282" s="111"/>
      <c r="BA282" s="111"/>
      <c r="BB282" s="111"/>
      <c r="BC282" s="112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142"/>
      <c r="CQ282" s="143"/>
      <c r="CR282" s="143"/>
      <c r="CS282" s="143"/>
      <c r="CT282" s="143"/>
      <c r="CU282" s="143"/>
      <c r="CV282" s="143"/>
      <c r="CW282" s="143"/>
      <c r="CX282" s="143"/>
      <c r="CY282" s="143"/>
      <c r="CZ282" s="143"/>
      <c r="DA282" s="143"/>
      <c r="DB282" s="143"/>
      <c r="DC282" s="143"/>
      <c r="DD282" s="143"/>
      <c r="DE282" s="144"/>
    </row>
    <row r="283" spans="2:109" ht="17.25" customHeight="1" hidden="1" thickBot="1">
      <c r="B283" s="80" t="s">
        <v>139</v>
      </c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70"/>
      <c r="AC283" s="30"/>
      <c r="AD283" s="31"/>
      <c r="AE283" s="31"/>
      <c r="AF283" s="31"/>
      <c r="AG283" s="31"/>
      <c r="AH283" s="30"/>
      <c r="AI283" s="110" t="s">
        <v>124</v>
      </c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1"/>
      <c r="AV283" s="111"/>
      <c r="AW283" s="111"/>
      <c r="AX283" s="111"/>
      <c r="AY283" s="111"/>
      <c r="AZ283" s="111"/>
      <c r="BA283" s="111"/>
      <c r="BB283" s="111"/>
      <c r="BC283" s="112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142"/>
      <c r="CQ283" s="143"/>
      <c r="CR283" s="143"/>
      <c r="CS283" s="143"/>
      <c r="CT283" s="143"/>
      <c r="CU283" s="143"/>
      <c r="CV283" s="143"/>
      <c r="CW283" s="143"/>
      <c r="CX283" s="143"/>
      <c r="CY283" s="143"/>
      <c r="CZ283" s="143"/>
      <c r="DA283" s="143"/>
      <c r="DB283" s="143"/>
      <c r="DC283" s="143"/>
      <c r="DD283" s="143"/>
      <c r="DE283" s="144"/>
    </row>
    <row r="284" spans="2:109" ht="23.25" customHeight="1" thickBot="1">
      <c r="B284" s="80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70"/>
      <c r="AC284" s="225" t="s">
        <v>168</v>
      </c>
      <c r="AD284" s="221"/>
      <c r="AE284" s="221"/>
      <c r="AF284" s="221"/>
      <c r="AG284" s="221"/>
      <c r="AH284" s="222"/>
      <c r="AI284" s="110"/>
      <c r="AJ284" s="111"/>
      <c r="AK284" s="111"/>
      <c r="AL284" s="111"/>
      <c r="AM284" s="111"/>
      <c r="AN284" s="111"/>
      <c r="AO284" s="111"/>
      <c r="AP284" s="111"/>
      <c r="AQ284" s="111"/>
      <c r="AR284" s="111"/>
      <c r="AS284" s="111"/>
      <c r="AT284" s="111"/>
      <c r="AU284" s="111"/>
      <c r="AV284" s="111"/>
      <c r="AW284" s="111"/>
      <c r="AX284" s="111"/>
      <c r="AY284" s="111"/>
      <c r="AZ284" s="111"/>
      <c r="BA284" s="111"/>
      <c r="BB284" s="111"/>
      <c r="BC284" s="112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142"/>
      <c r="CQ284" s="143"/>
      <c r="CR284" s="143"/>
      <c r="CS284" s="143"/>
      <c r="CT284" s="143"/>
      <c r="CU284" s="143"/>
      <c r="CV284" s="143"/>
      <c r="CW284" s="143"/>
      <c r="CX284" s="143"/>
      <c r="CY284" s="143"/>
      <c r="CZ284" s="143"/>
      <c r="DA284" s="143"/>
      <c r="DB284" s="143"/>
      <c r="DC284" s="143"/>
      <c r="DD284" s="143"/>
      <c r="DE284" s="144"/>
    </row>
    <row r="285" spans="2:109" ht="72.75" customHeight="1" hidden="1">
      <c r="B285" s="80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70"/>
      <c r="AC285" s="36"/>
      <c r="AD285" s="37"/>
      <c r="AE285" s="37"/>
      <c r="AF285" s="37"/>
      <c r="AG285" s="37"/>
      <c r="AH285" s="37"/>
      <c r="AI285" s="110"/>
      <c r="AJ285" s="111"/>
      <c r="AK285" s="111"/>
      <c r="AL285" s="111"/>
      <c r="AM285" s="111"/>
      <c r="AN285" s="111"/>
      <c r="AO285" s="111"/>
      <c r="AP285" s="111"/>
      <c r="AQ285" s="111"/>
      <c r="AR285" s="111"/>
      <c r="AS285" s="111"/>
      <c r="AT285" s="111"/>
      <c r="AU285" s="111"/>
      <c r="AV285" s="111"/>
      <c r="AW285" s="111"/>
      <c r="AX285" s="111"/>
      <c r="AY285" s="111"/>
      <c r="AZ285" s="111"/>
      <c r="BA285" s="111"/>
      <c r="BB285" s="111"/>
      <c r="BC285" s="112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142"/>
      <c r="CQ285" s="143"/>
      <c r="CR285" s="143"/>
      <c r="CS285" s="143"/>
      <c r="CT285" s="143"/>
      <c r="CU285" s="143"/>
      <c r="CV285" s="143"/>
      <c r="CW285" s="143"/>
      <c r="CX285" s="143"/>
      <c r="CY285" s="143"/>
      <c r="CZ285" s="143"/>
      <c r="DA285" s="143"/>
      <c r="DB285" s="143"/>
      <c r="DC285" s="143"/>
      <c r="DD285" s="143"/>
      <c r="DE285" s="144"/>
    </row>
    <row r="286" spans="2:109" ht="13.5" customHeight="1" hidden="1" thickBot="1">
      <c r="B286" s="28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33"/>
    </row>
    <row r="287" spans="2:109" ht="22.5" customHeight="1">
      <c r="B287" s="217" t="s">
        <v>192</v>
      </c>
      <c r="C287" s="218"/>
      <c r="D287" s="218"/>
      <c r="E287" s="218"/>
      <c r="F287" s="218"/>
      <c r="G287" s="218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  <c r="AB287" s="219"/>
      <c r="AI287" s="220" t="s">
        <v>159</v>
      </c>
      <c r="AJ287" s="221"/>
      <c r="AK287" s="221"/>
      <c r="AL287" s="221"/>
      <c r="AM287" s="221"/>
      <c r="AN287" s="221"/>
      <c r="AO287" s="221"/>
      <c r="AP287" s="221"/>
      <c r="AQ287" s="221"/>
      <c r="AR287" s="221"/>
      <c r="AS287" s="221"/>
      <c r="AT287" s="221"/>
      <c r="AU287" s="221"/>
      <c r="AV287" s="221"/>
      <c r="AW287" s="221"/>
      <c r="AX287" s="221"/>
      <c r="AY287" s="221"/>
      <c r="AZ287" s="221"/>
      <c r="BA287" s="221"/>
      <c r="BB287" s="221"/>
      <c r="BC287" s="222"/>
      <c r="BD287" s="223"/>
      <c r="BE287" s="223"/>
      <c r="BF287" s="223"/>
      <c r="BG287" s="223"/>
      <c r="BH287" s="223"/>
      <c r="BI287" s="223"/>
      <c r="BJ287" s="223"/>
      <c r="BK287" s="223"/>
      <c r="BL287" s="223"/>
      <c r="BM287" s="223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4"/>
      <c r="BZ287" s="223">
        <f>доходы!BZ13-расходы!BZ5</f>
        <v>42291.83999999799</v>
      </c>
      <c r="CA287" s="223"/>
      <c r="CB287" s="223"/>
      <c r="CC287" s="223"/>
      <c r="CD287" s="223"/>
      <c r="CE287" s="223"/>
      <c r="CF287" s="223"/>
      <c r="CG287" s="223"/>
      <c r="CH287" s="223"/>
      <c r="CI287" s="223"/>
      <c r="CJ287" s="223"/>
      <c r="CK287" s="223"/>
      <c r="CL287" s="223"/>
      <c r="CM287" s="223"/>
      <c r="CN287" s="223"/>
      <c r="CO287" s="224"/>
      <c r="CP287" s="223"/>
      <c r="CQ287" s="261"/>
      <c r="CR287" s="261"/>
      <c r="CS287" s="261"/>
      <c r="CT287" s="261"/>
      <c r="CU287" s="261"/>
      <c r="CV287" s="261"/>
      <c r="CW287" s="261"/>
      <c r="CX287" s="261"/>
      <c r="CY287" s="261"/>
      <c r="CZ287" s="261"/>
      <c r="DA287" s="261"/>
      <c r="DB287" s="261"/>
      <c r="DC287" s="261"/>
      <c r="DD287" s="261"/>
      <c r="DE287" s="261"/>
    </row>
    <row r="288" spans="2:109" ht="23.25" customHeight="1" thickBot="1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5"/>
      <c r="AI288" s="38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8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8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8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9"/>
    </row>
    <row r="289" ht="23.25" customHeight="1"/>
    <row r="290" spans="79:93" ht="16.5" customHeight="1"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</row>
    <row r="291" ht="23.25" customHeight="1"/>
    <row r="292" ht="1.5" customHeight="1"/>
  </sheetData>
  <sheetProtection/>
  <mergeCells count="1694">
    <mergeCell ref="B264:AB264"/>
    <mergeCell ref="AC264:AH264"/>
    <mergeCell ref="AI264:BC264"/>
    <mergeCell ref="BD264:BY264"/>
    <mergeCell ref="BZ264:CO264"/>
    <mergeCell ref="CP264:DE264"/>
    <mergeCell ref="B243:AB243"/>
    <mergeCell ref="AC243:AH243"/>
    <mergeCell ref="AI243:BC243"/>
    <mergeCell ref="BD243:BY243"/>
    <mergeCell ref="BZ243:CO243"/>
    <mergeCell ref="CP243:DE243"/>
    <mergeCell ref="B244:AB244"/>
    <mergeCell ref="AC244:AH244"/>
    <mergeCell ref="AI244:BC244"/>
    <mergeCell ref="BD244:BY244"/>
    <mergeCell ref="BZ244:CO244"/>
    <mergeCell ref="CP244:DE244"/>
    <mergeCell ref="B245:AB245"/>
    <mergeCell ref="AC245:AH245"/>
    <mergeCell ref="AI245:BC245"/>
    <mergeCell ref="BD245:BY245"/>
    <mergeCell ref="BZ245:CO245"/>
    <mergeCell ref="CP245:DE245"/>
    <mergeCell ref="B146:AB146"/>
    <mergeCell ref="AC138:AH138"/>
    <mergeCell ref="BD131:BY131"/>
    <mergeCell ref="BZ131:CO131"/>
    <mergeCell ref="BD82:BY82"/>
    <mergeCell ref="BZ82:CO82"/>
    <mergeCell ref="AI132:BC132"/>
    <mergeCell ref="BD132:BY132"/>
    <mergeCell ref="BZ132:CO132"/>
    <mergeCell ref="AC103:AH103"/>
    <mergeCell ref="CP82:DE82"/>
    <mergeCell ref="B248:AB248"/>
    <mergeCell ref="AC248:AH248"/>
    <mergeCell ref="AI248:BC248"/>
    <mergeCell ref="BD248:BY248"/>
    <mergeCell ref="BZ248:CO248"/>
    <mergeCell ref="B148:AB148"/>
    <mergeCell ref="B150:AB150"/>
    <mergeCell ref="CP131:DE131"/>
    <mergeCell ref="AI187:BC187"/>
    <mergeCell ref="B147:AB147"/>
    <mergeCell ref="AI138:BC138"/>
    <mergeCell ref="B143:AB143"/>
    <mergeCell ref="B178:AB178"/>
    <mergeCell ref="AC178:AH178"/>
    <mergeCell ref="AI178:BC178"/>
    <mergeCell ref="B155:AB155"/>
    <mergeCell ref="B154:AB154"/>
    <mergeCell ref="AI152:BC152"/>
    <mergeCell ref="B153:AB153"/>
    <mergeCell ref="AC181:AH181"/>
    <mergeCell ref="AC179:AH179"/>
    <mergeCell ref="B181:AB181"/>
    <mergeCell ref="B180:AB180"/>
    <mergeCell ref="AI181:BC181"/>
    <mergeCell ref="B179:AB179"/>
    <mergeCell ref="CP108:DE108"/>
    <mergeCell ref="AC134:AH134"/>
    <mergeCell ref="AC130:AH130"/>
    <mergeCell ref="BD130:BY130"/>
    <mergeCell ref="BZ130:CO130"/>
    <mergeCell ref="BD117:BY117"/>
    <mergeCell ref="BZ117:CO117"/>
    <mergeCell ref="BZ126:CO126"/>
    <mergeCell ref="CP132:DE132"/>
    <mergeCell ref="AI130:BC130"/>
    <mergeCell ref="AC112:AH112"/>
    <mergeCell ref="AC110:AH110"/>
    <mergeCell ref="AC117:AH117"/>
    <mergeCell ref="AC121:AH121"/>
    <mergeCell ref="AC104:AH104"/>
    <mergeCell ref="AC118:AH118"/>
    <mergeCell ref="AC113:AH113"/>
    <mergeCell ref="AC115:AH115"/>
    <mergeCell ref="BD160:BY160"/>
    <mergeCell ref="AI155:BC155"/>
    <mergeCell ref="AI154:BC154"/>
    <mergeCell ref="B152:AB152"/>
    <mergeCell ref="B160:AB160"/>
    <mergeCell ref="AC160:AH160"/>
    <mergeCell ref="AC155:AH155"/>
    <mergeCell ref="AI160:BC160"/>
    <mergeCell ref="AI159:BC159"/>
    <mergeCell ref="BD158:BY158"/>
    <mergeCell ref="B161:AB161"/>
    <mergeCell ref="BD156:BY156"/>
    <mergeCell ref="AI158:BC158"/>
    <mergeCell ref="B158:AB158"/>
    <mergeCell ref="AC158:AH158"/>
    <mergeCell ref="B157:AB157"/>
    <mergeCell ref="B156:AB156"/>
    <mergeCell ref="CP149:DE149"/>
    <mergeCell ref="AC148:AH148"/>
    <mergeCell ref="BD146:BY146"/>
    <mergeCell ref="CP122:DE122"/>
    <mergeCell ref="CP128:DE128"/>
    <mergeCell ref="BD143:BY143"/>
    <mergeCell ref="AI123:BC123"/>
    <mergeCell ref="BD149:BY149"/>
    <mergeCell ref="AC129:AH129"/>
    <mergeCell ref="AI129:BC129"/>
    <mergeCell ref="BD118:BY118"/>
    <mergeCell ref="AC140:AH140"/>
    <mergeCell ref="AI135:BC135"/>
    <mergeCell ref="AC139:AH139"/>
    <mergeCell ref="AI125:BC125"/>
    <mergeCell ref="BD124:BY124"/>
    <mergeCell ref="BD123:BY123"/>
    <mergeCell ref="AC124:AH124"/>
    <mergeCell ref="BD122:BY122"/>
    <mergeCell ref="AC125:AH125"/>
    <mergeCell ref="B145:AB145"/>
    <mergeCell ref="B141:AB141"/>
    <mergeCell ref="AC135:AH135"/>
    <mergeCell ref="AC141:AH141"/>
    <mergeCell ref="AI139:BC139"/>
    <mergeCell ref="B144:AB144"/>
    <mergeCell ref="B142:AB142"/>
    <mergeCell ref="AC142:AH142"/>
    <mergeCell ref="B139:AB139"/>
    <mergeCell ref="AC145:AH145"/>
    <mergeCell ref="CP121:DE121"/>
    <mergeCell ref="CP111:DE111"/>
    <mergeCell ref="CP118:DE118"/>
    <mergeCell ref="BZ113:CO113"/>
    <mergeCell ref="CP114:DE114"/>
    <mergeCell ref="CP113:DE113"/>
    <mergeCell ref="CP120:DE120"/>
    <mergeCell ref="BZ116:CO116"/>
    <mergeCell ref="CP116:DE116"/>
    <mergeCell ref="CP119:DE119"/>
    <mergeCell ref="CP92:DE92"/>
    <mergeCell ref="CP101:DE101"/>
    <mergeCell ref="CP107:DE107"/>
    <mergeCell ref="BZ96:CO96"/>
    <mergeCell ref="CP96:DE96"/>
    <mergeCell ref="CP98:DE98"/>
    <mergeCell ref="CP94:DE94"/>
    <mergeCell ref="BZ105:CO105"/>
    <mergeCell ref="BZ93:CO93"/>
    <mergeCell ref="BZ104:CO104"/>
    <mergeCell ref="CP93:DE93"/>
    <mergeCell ref="BZ94:CO94"/>
    <mergeCell ref="BZ101:CO101"/>
    <mergeCell ref="CP97:DE97"/>
    <mergeCell ref="CP83:DE83"/>
    <mergeCell ref="BZ95:CO95"/>
    <mergeCell ref="BZ87:CO87"/>
    <mergeCell ref="BZ92:CO92"/>
    <mergeCell ref="CP100:DE100"/>
    <mergeCell ref="CP91:DE91"/>
    <mergeCell ref="CP66:DE66"/>
    <mergeCell ref="CP67:DE67"/>
    <mergeCell ref="CP68:DE68"/>
    <mergeCell ref="BZ90:CO90"/>
    <mergeCell ref="CP90:DE90"/>
    <mergeCell ref="BD67:BY67"/>
    <mergeCell ref="BZ66:CO66"/>
    <mergeCell ref="BD70:BY70"/>
    <mergeCell ref="BZ68:CO68"/>
    <mergeCell ref="BZ70:CO70"/>
    <mergeCell ref="CP61:DE61"/>
    <mergeCell ref="BZ65:CO65"/>
    <mergeCell ref="BZ67:CO67"/>
    <mergeCell ref="BZ64:CO64"/>
    <mergeCell ref="CP70:DE70"/>
    <mergeCell ref="CP73:DE73"/>
    <mergeCell ref="CP62:DE62"/>
    <mergeCell ref="CP71:DE71"/>
    <mergeCell ref="CP72:DE72"/>
    <mergeCell ref="CP64:DE64"/>
    <mergeCell ref="CP63:DE63"/>
    <mergeCell ref="CP69:DE69"/>
    <mergeCell ref="B55:AB55"/>
    <mergeCell ref="B49:AB49"/>
    <mergeCell ref="AC48:AH48"/>
    <mergeCell ref="AC58:AH58"/>
    <mergeCell ref="CP59:DE59"/>
    <mergeCell ref="CP65:DE65"/>
    <mergeCell ref="CP60:DE60"/>
    <mergeCell ref="BZ63:CO63"/>
    <mergeCell ref="AC26:AH26"/>
    <mergeCell ref="AI26:BC26"/>
    <mergeCell ref="BD26:BY26"/>
    <mergeCell ref="AI27:BC27"/>
    <mergeCell ref="BD27:BY27"/>
    <mergeCell ref="BD41:BY41"/>
    <mergeCell ref="AC27:AH27"/>
    <mergeCell ref="AC28:AH28"/>
    <mergeCell ref="AI28:BC28"/>
    <mergeCell ref="AC30:AH30"/>
    <mergeCell ref="BD59:BY59"/>
    <mergeCell ref="B66:AB66"/>
    <mergeCell ref="AI62:BC62"/>
    <mergeCell ref="BD53:BY53"/>
    <mergeCell ref="BD58:BY58"/>
    <mergeCell ref="BD66:BY66"/>
    <mergeCell ref="BD64:BY64"/>
    <mergeCell ref="BD56:BY56"/>
    <mergeCell ref="BD63:BY63"/>
    <mergeCell ref="AI61:BC61"/>
    <mergeCell ref="AI84:BC84"/>
    <mergeCell ref="AI74:BC74"/>
    <mergeCell ref="AC163:AH163"/>
    <mergeCell ref="AC177:AH177"/>
    <mergeCell ref="AC180:AH180"/>
    <mergeCell ref="B176:AB176"/>
    <mergeCell ref="B173:AB173"/>
    <mergeCell ref="AC164:AH164"/>
    <mergeCell ref="AC175:AH175"/>
    <mergeCell ref="B167:AB167"/>
    <mergeCell ref="AC96:AH96"/>
    <mergeCell ref="AI96:BC96"/>
    <mergeCell ref="AC86:AH86"/>
    <mergeCell ref="B94:AB94"/>
    <mergeCell ref="B92:AB92"/>
    <mergeCell ref="B87:AB87"/>
    <mergeCell ref="B90:AB90"/>
    <mergeCell ref="AC90:AH90"/>
    <mergeCell ref="B56:AB56"/>
    <mergeCell ref="B61:AB61"/>
    <mergeCell ref="B82:AB82"/>
    <mergeCell ref="B58:AB58"/>
    <mergeCell ref="B57:AB57"/>
    <mergeCell ref="AI50:BC50"/>
    <mergeCell ref="B62:AB62"/>
    <mergeCell ref="AC82:AH82"/>
    <mergeCell ref="AI82:BC82"/>
    <mergeCell ref="B63:AB63"/>
    <mergeCell ref="AI85:BC85"/>
    <mergeCell ref="AI73:BC73"/>
    <mergeCell ref="AC146:AH146"/>
    <mergeCell ref="AI143:BC143"/>
    <mergeCell ref="AC156:AH156"/>
    <mergeCell ref="B60:AB60"/>
    <mergeCell ref="B67:AB67"/>
    <mergeCell ref="B65:AB65"/>
    <mergeCell ref="B83:AB83"/>
    <mergeCell ref="B68:AB68"/>
    <mergeCell ref="B165:AB165"/>
    <mergeCell ref="B164:AB164"/>
    <mergeCell ref="B151:AB151"/>
    <mergeCell ref="B174:AB174"/>
    <mergeCell ref="B118:AB118"/>
    <mergeCell ref="B135:AB135"/>
    <mergeCell ref="B140:AB140"/>
    <mergeCell ref="B137:AB137"/>
    <mergeCell ref="B130:AB130"/>
    <mergeCell ref="B129:AB129"/>
    <mergeCell ref="B177:AB177"/>
    <mergeCell ref="B159:AB159"/>
    <mergeCell ref="B175:AB175"/>
    <mergeCell ref="BD68:BY68"/>
    <mergeCell ref="BD85:BY85"/>
    <mergeCell ref="BD86:BY86"/>
    <mergeCell ref="BD74:BY74"/>
    <mergeCell ref="BD101:BY101"/>
    <mergeCell ref="BD92:BY92"/>
    <mergeCell ref="B127:AB127"/>
    <mergeCell ref="BZ71:CO71"/>
    <mergeCell ref="BZ72:CO72"/>
    <mergeCell ref="BD69:BY69"/>
    <mergeCell ref="BD72:BY72"/>
    <mergeCell ref="BD71:BY71"/>
    <mergeCell ref="BD73:BY73"/>
    <mergeCell ref="BZ73:CO73"/>
    <mergeCell ref="BD80:BY80"/>
    <mergeCell ref="BD75:BY75"/>
    <mergeCell ref="BD77:BY77"/>
    <mergeCell ref="CP84:DE84"/>
    <mergeCell ref="CP85:DE85"/>
    <mergeCell ref="BZ81:CO81"/>
    <mergeCell ref="BZ80:CO80"/>
    <mergeCell ref="CP77:DE77"/>
    <mergeCell ref="CP80:DE80"/>
    <mergeCell ref="CP75:DE75"/>
    <mergeCell ref="CP78:DE78"/>
    <mergeCell ref="BZ75:CO75"/>
    <mergeCell ref="CP74:DE74"/>
    <mergeCell ref="CP106:DE106"/>
    <mergeCell ref="CP105:DE105"/>
    <mergeCell ref="CP104:DE104"/>
    <mergeCell ref="CP102:DE102"/>
    <mergeCell ref="CP103:DE103"/>
    <mergeCell ref="CP86:DE86"/>
    <mergeCell ref="CP89:DE89"/>
    <mergeCell ref="CP87:DE87"/>
    <mergeCell ref="BZ74:CO74"/>
    <mergeCell ref="CP88:DE88"/>
    <mergeCell ref="BZ91:CO91"/>
    <mergeCell ref="CP79:DE79"/>
    <mergeCell ref="CP81:DE81"/>
    <mergeCell ref="BZ79:CO79"/>
    <mergeCell ref="BZ86:CO86"/>
    <mergeCell ref="BZ85:CO85"/>
    <mergeCell ref="BZ83:CO83"/>
    <mergeCell ref="CP76:DE76"/>
    <mergeCell ref="AI114:BC114"/>
    <mergeCell ref="AI113:BC113"/>
    <mergeCell ref="BD100:BY100"/>
    <mergeCell ref="AC136:AH136"/>
    <mergeCell ref="CP99:DE99"/>
    <mergeCell ref="CP95:DE95"/>
    <mergeCell ref="CP117:DE117"/>
    <mergeCell ref="AC123:AH123"/>
    <mergeCell ref="AC119:AH119"/>
    <mergeCell ref="B124:AB124"/>
    <mergeCell ref="AC126:AH126"/>
    <mergeCell ref="B121:AB121"/>
    <mergeCell ref="B138:AB138"/>
    <mergeCell ref="AC128:AH128"/>
    <mergeCell ref="B132:AB132"/>
    <mergeCell ref="B128:AB128"/>
    <mergeCell ref="B126:AB126"/>
    <mergeCell ref="AC122:AH122"/>
    <mergeCell ref="B125:AB125"/>
    <mergeCell ref="B123:AB123"/>
    <mergeCell ref="B119:AB119"/>
    <mergeCell ref="B115:AB115"/>
    <mergeCell ref="B117:AB117"/>
    <mergeCell ref="B122:AB122"/>
    <mergeCell ref="AC116:AH116"/>
    <mergeCell ref="B109:AB109"/>
    <mergeCell ref="B111:AB111"/>
    <mergeCell ref="B116:AB116"/>
    <mergeCell ref="B110:AB110"/>
    <mergeCell ref="B113:AB113"/>
    <mergeCell ref="B114:AB114"/>
    <mergeCell ref="B112:AB112"/>
    <mergeCell ref="BD127:BY127"/>
    <mergeCell ref="BD125:BY125"/>
    <mergeCell ref="BD126:BY126"/>
    <mergeCell ref="AC137:AH137"/>
    <mergeCell ref="AC132:AH132"/>
    <mergeCell ref="AC127:AH127"/>
    <mergeCell ref="BD136:BY136"/>
    <mergeCell ref="BD135:BY135"/>
    <mergeCell ref="BD134:BY134"/>
    <mergeCell ref="BD133:BY133"/>
    <mergeCell ref="B131:AB131"/>
    <mergeCell ref="B133:AB133"/>
    <mergeCell ref="B136:AB136"/>
    <mergeCell ref="AC143:AH143"/>
    <mergeCell ref="B134:AB134"/>
    <mergeCell ref="BZ128:CO128"/>
    <mergeCell ref="BD129:BY129"/>
    <mergeCell ref="BZ129:CO129"/>
    <mergeCell ref="AC131:AH131"/>
    <mergeCell ref="AI131:BC131"/>
    <mergeCell ref="AI148:BC148"/>
    <mergeCell ref="AC151:AH151"/>
    <mergeCell ref="AC147:AH147"/>
    <mergeCell ref="BD150:BY150"/>
    <mergeCell ref="AI150:BC150"/>
    <mergeCell ref="AC152:AH152"/>
    <mergeCell ref="BD152:BY152"/>
    <mergeCell ref="AI179:BC179"/>
    <mergeCell ref="AC150:AH150"/>
    <mergeCell ref="AC153:AH153"/>
    <mergeCell ref="AC162:AH162"/>
    <mergeCell ref="AC165:AH165"/>
    <mergeCell ref="AC176:AH176"/>
    <mergeCell ref="AC159:AH159"/>
    <mergeCell ref="BD157:BY157"/>
    <mergeCell ref="AC157:AH157"/>
    <mergeCell ref="CP157:DE157"/>
    <mergeCell ref="AI168:BC168"/>
    <mergeCell ref="AI161:BC161"/>
    <mergeCell ref="AI163:BC163"/>
    <mergeCell ref="BD155:BY155"/>
    <mergeCell ref="AC154:AH154"/>
    <mergeCell ref="BZ160:CO160"/>
    <mergeCell ref="BZ158:CO158"/>
    <mergeCell ref="BD159:BY159"/>
    <mergeCell ref="AI157:BC157"/>
    <mergeCell ref="BZ178:CO178"/>
    <mergeCell ref="BZ176:CO176"/>
    <mergeCell ref="CP152:DE152"/>
    <mergeCell ref="CP199:DE199"/>
    <mergeCell ref="CP190:DE190"/>
    <mergeCell ref="BZ189:CO189"/>
    <mergeCell ref="CP189:DE189"/>
    <mergeCell ref="BZ187:CO187"/>
    <mergeCell ref="BZ152:CO152"/>
    <mergeCell ref="CP174:DE174"/>
    <mergeCell ref="BD199:BY199"/>
    <mergeCell ref="CP196:DE196"/>
    <mergeCell ref="CP198:DE198"/>
    <mergeCell ref="CP194:DE194"/>
    <mergeCell ref="CP192:DE192"/>
    <mergeCell ref="CP197:DE197"/>
    <mergeCell ref="BZ199:CO199"/>
    <mergeCell ref="BD193:BY193"/>
    <mergeCell ref="BD187:BY187"/>
    <mergeCell ref="BZ195:CO195"/>
    <mergeCell ref="BZ198:CO198"/>
    <mergeCell ref="BZ197:CO197"/>
    <mergeCell ref="BZ188:CO188"/>
    <mergeCell ref="BD198:BY198"/>
    <mergeCell ref="BD191:BY191"/>
    <mergeCell ref="BD192:BY192"/>
    <mergeCell ref="BZ236:CO236"/>
    <mergeCell ref="BD207:BY207"/>
    <mergeCell ref="BD194:BY194"/>
    <mergeCell ref="BZ192:CO192"/>
    <mergeCell ref="BD190:BY190"/>
    <mergeCell ref="BZ207:CO207"/>
    <mergeCell ref="BZ215:CO215"/>
    <mergeCell ref="BZ210:CO210"/>
    <mergeCell ref="BZ193:CO193"/>
    <mergeCell ref="BZ191:CO191"/>
    <mergeCell ref="BZ225:CO225"/>
    <mergeCell ref="BZ216:CO216"/>
    <mergeCell ref="BZ223:CO223"/>
    <mergeCell ref="CP212:DE212"/>
    <mergeCell ref="CP211:DE211"/>
    <mergeCell ref="BZ220:CO220"/>
    <mergeCell ref="BZ224:CO224"/>
    <mergeCell ref="CP221:DE221"/>
    <mergeCell ref="CP218:DE218"/>
    <mergeCell ref="BZ218:CO218"/>
    <mergeCell ref="CP287:DE287"/>
    <mergeCell ref="BD213:BY213"/>
    <mergeCell ref="BZ230:CO230"/>
    <mergeCell ref="BZ214:CO214"/>
    <mergeCell ref="CP216:DE216"/>
    <mergeCell ref="CP236:DE236"/>
    <mergeCell ref="CP230:DE230"/>
    <mergeCell ref="CP233:DE233"/>
    <mergeCell ref="CP235:DE235"/>
    <mergeCell ref="BZ287:CO287"/>
    <mergeCell ref="AI3:BC3"/>
    <mergeCell ref="B2:DE2"/>
    <mergeCell ref="B7:AB7"/>
    <mergeCell ref="AI7:BC7"/>
    <mergeCell ref="AI8:BC8"/>
    <mergeCell ref="AC8:AH8"/>
    <mergeCell ref="B3:AB3"/>
    <mergeCell ref="B4:AB4"/>
    <mergeCell ref="AC3:AH3"/>
    <mergeCell ref="BZ7:CO7"/>
    <mergeCell ref="CP5:DE5"/>
    <mergeCell ref="BD5:BY5"/>
    <mergeCell ref="CP7:DE7"/>
    <mergeCell ref="CP3:DE3"/>
    <mergeCell ref="BD4:BY4"/>
    <mergeCell ref="CP4:DE4"/>
    <mergeCell ref="BD3:BY3"/>
    <mergeCell ref="BZ3:CO3"/>
    <mergeCell ref="BZ5:CO5"/>
    <mergeCell ref="B6:AB6"/>
    <mergeCell ref="CP6:DE6"/>
    <mergeCell ref="CP8:DE8"/>
    <mergeCell ref="B8:AB8"/>
    <mergeCell ref="BD6:BY6"/>
    <mergeCell ref="BZ8:CO8"/>
    <mergeCell ref="BD7:BY7"/>
    <mergeCell ref="BZ6:CO6"/>
    <mergeCell ref="AC7:AH7"/>
    <mergeCell ref="AC6:AH6"/>
    <mergeCell ref="AI4:BC4"/>
    <mergeCell ref="AI5:BC5"/>
    <mergeCell ref="AI6:BC6"/>
    <mergeCell ref="AC5:AH5"/>
    <mergeCell ref="BZ4:CO4"/>
    <mergeCell ref="AI12:BC12"/>
    <mergeCell ref="AI10:BC10"/>
    <mergeCell ref="AC10:AH10"/>
    <mergeCell ref="AC4:AH4"/>
    <mergeCell ref="BD8:BY8"/>
    <mergeCell ref="BZ9:CO9"/>
    <mergeCell ref="BD10:BY10"/>
    <mergeCell ref="BD11:BY11"/>
    <mergeCell ref="AC18:AH18"/>
    <mergeCell ref="AI9:BC9"/>
    <mergeCell ref="AI13:BC13"/>
    <mergeCell ref="AC11:AH11"/>
    <mergeCell ref="AC9:AH9"/>
    <mergeCell ref="AC14:AH14"/>
    <mergeCell ref="AC13:AH13"/>
    <mergeCell ref="AC16:AH16"/>
    <mergeCell ref="AC17:AH17"/>
    <mergeCell ref="AC12:AH12"/>
    <mergeCell ref="AC21:AH21"/>
    <mergeCell ref="AC22:AH22"/>
    <mergeCell ref="AC15:AH15"/>
    <mergeCell ref="AC19:AH19"/>
    <mergeCell ref="AC20:AH20"/>
    <mergeCell ref="AC29:AH29"/>
    <mergeCell ref="B89:AB89"/>
    <mergeCell ref="B69:AB69"/>
    <mergeCell ref="B73:AB73"/>
    <mergeCell ref="B70:AB70"/>
    <mergeCell ref="B77:AB77"/>
    <mergeCell ref="B64:AB64"/>
    <mergeCell ref="B41:AB41"/>
    <mergeCell ref="B45:AB45"/>
    <mergeCell ref="B40:AB40"/>
    <mergeCell ref="B72:AB72"/>
    <mergeCell ref="B88:AB88"/>
    <mergeCell ref="B108:AB108"/>
    <mergeCell ref="B78:AB78"/>
    <mergeCell ref="B76:AB76"/>
    <mergeCell ref="B100:AB100"/>
    <mergeCell ref="B103:AB103"/>
    <mergeCell ref="B107:AB107"/>
    <mergeCell ref="B106:AB106"/>
    <mergeCell ref="B96:AB96"/>
    <mergeCell ref="B80:AB80"/>
    <mergeCell ref="B104:AB104"/>
    <mergeCell ref="B9:AB9"/>
    <mergeCell ref="B34:AB34"/>
    <mergeCell ref="B30:AB30"/>
    <mergeCell ref="B15:AB15"/>
    <mergeCell ref="B29:AB29"/>
    <mergeCell ref="B18:AB18"/>
    <mergeCell ref="B101:AB101"/>
    <mergeCell ref="B74:AB74"/>
    <mergeCell ref="B10:AB10"/>
    <mergeCell ref="B12:AB12"/>
    <mergeCell ref="B33:AB33"/>
    <mergeCell ref="B11:AB11"/>
    <mergeCell ref="B17:AB17"/>
    <mergeCell ref="B19:AB19"/>
    <mergeCell ref="B24:AB24"/>
    <mergeCell ref="B22:AB22"/>
    <mergeCell ref="B27:AB27"/>
    <mergeCell ref="B31:AB31"/>
    <mergeCell ref="B14:AB14"/>
    <mergeCell ref="B53:AB53"/>
    <mergeCell ref="B46:AB46"/>
    <mergeCell ref="B43:AB43"/>
    <mergeCell ref="B50:AB50"/>
    <mergeCell ref="B28:AB28"/>
    <mergeCell ref="B47:AB47"/>
    <mergeCell ref="B37:AB37"/>
    <mergeCell ref="B48:AB48"/>
    <mergeCell ref="B52:AB52"/>
    <mergeCell ref="B23:AB23"/>
    <mergeCell ref="B21:AB21"/>
    <mergeCell ref="B44:AB44"/>
    <mergeCell ref="B39:AB39"/>
    <mergeCell ref="B42:AB42"/>
    <mergeCell ref="B13:AB13"/>
    <mergeCell ref="B26:AB26"/>
    <mergeCell ref="B25:AB25"/>
    <mergeCell ref="B32:AB32"/>
    <mergeCell ref="B38:AB38"/>
    <mergeCell ref="B20:AB20"/>
    <mergeCell ref="B35:AB35"/>
    <mergeCell ref="B36:AB36"/>
    <mergeCell ref="B16:AB16"/>
    <mergeCell ref="B85:AB85"/>
    <mergeCell ref="B51:AB51"/>
    <mergeCell ref="B54:AB54"/>
    <mergeCell ref="B79:AB79"/>
    <mergeCell ref="B84:AB84"/>
    <mergeCell ref="B59:AB59"/>
    <mergeCell ref="B71:AB71"/>
    <mergeCell ref="B75:AB75"/>
    <mergeCell ref="B81:AB81"/>
    <mergeCell ref="B93:AB93"/>
    <mergeCell ref="B86:AB86"/>
    <mergeCell ref="B120:AB120"/>
    <mergeCell ref="B91:AB91"/>
    <mergeCell ref="B98:AB98"/>
    <mergeCell ref="B102:AB102"/>
    <mergeCell ref="B105:AB105"/>
    <mergeCell ref="BD95:BY95"/>
    <mergeCell ref="BD110:BY110"/>
    <mergeCell ref="BD102:BY102"/>
    <mergeCell ref="B97:AB97"/>
    <mergeCell ref="AC120:AH120"/>
    <mergeCell ref="B95:AB95"/>
    <mergeCell ref="B99:AB99"/>
    <mergeCell ref="AC114:AH114"/>
    <mergeCell ref="BD107:BY107"/>
    <mergeCell ref="BD105:BY105"/>
    <mergeCell ref="BD103:BY103"/>
    <mergeCell ref="AC97:AH97"/>
    <mergeCell ref="BD120:BY120"/>
    <mergeCell ref="CP203:DE203"/>
    <mergeCell ref="CP205:DE205"/>
    <mergeCell ref="CP200:DE200"/>
    <mergeCell ref="CP167:DE167"/>
    <mergeCell ref="CP165:DE165"/>
    <mergeCell ref="CP168:DE168"/>
    <mergeCell ref="CP166:DE166"/>
    <mergeCell ref="CP232:DE232"/>
    <mergeCell ref="CP237:DE237"/>
    <mergeCell ref="CP239:DE239"/>
    <mergeCell ref="CP191:DE191"/>
    <mergeCell ref="CP193:DE193"/>
    <mergeCell ref="CP204:DE204"/>
    <mergeCell ref="CP208:DE208"/>
    <mergeCell ref="CP195:DE195"/>
    <mergeCell ref="CP214:DE214"/>
    <mergeCell ref="CP202:DE202"/>
    <mergeCell ref="BD240:BY240"/>
    <mergeCell ref="BD246:BY246"/>
    <mergeCell ref="BZ239:CO239"/>
    <mergeCell ref="CP241:DE241"/>
    <mergeCell ref="CP240:DE240"/>
    <mergeCell ref="CP238:DE238"/>
    <mergeCell ref="AI246:BC246"/>
    <mergeCell ref="BD242:BY242"/>
    <mergeCell ref="AI249:BC249"/>
    <mergeCell ref="BD247:BY247"/>
    <mergeCell ref="CP229:DE229"/>
    <mergeCell ref="CP217:DE217"/>
    <mergeCell ref="BZ242:CO242"/>
    <mergeCell ref="BD249:BY249"/>
    <mergeCell ref="CP247:DE247"/>
    <mergeCell ref="BZ231:CO231"/>
    <mergeCell ref="AI241:BC241"/>
    <mergeCell ref="BZ257:CO257"/>
    <mergeCell ref="BZ262:CO262"/>
    <mergeCell ref="BZ255:CO255"/>
    <mergeCell ref="BZ259:CO259"/>
    <mergeCell ref="BZ256:CO256"/>
    <mergeCell ref="BZ258:CO258"/>
    <mergeCell ref="BZ253:CO253"/>
    <mergeCell ref="AI250:BC250"/>
    <mergeCell ref="BZ246:CO246"/>
    <mergeCell ref="BD221:BY221"/>
    <mergeCell ref="BD260:BY260"/>
    <mergeCell ref="BD230:BY230"/>
    <mergeCell ref="AI217:BC217"/>
    <mergeCell ref="AC208:AH208"/>
    <mergeCell ref="AI211:BC211"/>
    <mergeCell ref="AI212:BC212"/>
    <mergeCell ref="AI213:BC213"/>
    <mergeCell ref="AI219:BC219"/>
    <mergeCell ref="AC213:AH213"/>
    <mergeCell ref="BD226:BY226"/>
    <mergeCell ref="CP260:DE260"/>
    <mergeCell ref="BZ260:CO260"/>
    <mergeCell ref="CP255:DE255"/>
    <mergeCell ref="BZ240:CO240"/>
    <mergeCell ref="BZ250:CO250"/>
    <mergeCell ref="BZ247:CO247"/>
    <mergeCell ref="CP242:DE242"/>
    <mergeCell ref="BZ237:CO237"/>
    <mergeCell ref="BZ241:CO241"/>
    <mergeCell ref="AI220:BC220"/>
    <mergeCell ref="AI234:BC234"/>
    <mergeCell ref="AI207:BC207"/>
    <mergeCell ref="AI210:BC210"/>
    <mergeCell ref="AC212:AH212"/>
    <mergeCell ref="AC211:AH211"/>
    <mergeCell ref="AI209:BC209"/>
    <mergeCell ref="AC209:AH209"/>
    <mergeCell ref="AI208:BC208"/>
    <mergeCell ref="AI215:BC215"/>
    <mergeCell ref="AI221:BC221"/>
    <mergeCell ref="AI224:BC224"/>
    <mergeCell ref="AI235:BC235"/>
    <mergeCell ref="AI228:BC228"/>
    <mergeCell ref="AI216:BC216"/>
    <mergeCell ref="AC226:AH226"/>
    <mergeCell ref="AC225:AH225"/>
    <mergeCell ref="AI225:BC225"/>
    <mergeCell ref="AC221:AH221"/>
    <mergeCell ref="AI227:BC227"/>
    <mergeCell ref="AI223:BC223"/>
    <mergeCell ref="BD227:BY227"/>
    <mergeCell ref="BD241:BY241"/>
    <mergeCell ref="AI238:BC238"/>
    <mergeCell ref="AI230:BC230"/>
    <mergeCell ref="BD225:BY225"/>
    <mergeCell ref="AI240:BC240"/>
    <mergeCell ref="BD237:BY237"/>
    <mergeCell ref="AI239:BC239"/>
    <mergeCell ref="BD224:BY224"/>
    <mergeCell ref="B285:AB285"/>
    <mergeCell ref="AC255:AH255"/>
    <mergeCell ref="AI253:BC253"/>
    <mergeCell ref="AC253:AH253"/>
    <mergeCell ref="AC281:AH281"/>
    <mergeCell ref="AC271:AH271"/>
    <mergeCell ref="AC265:AH265"/>
    <mergeCell ref="AI268:BC268"/>
    <mergeCell ref="B283:AB283"/>
    <mergeCell ref="B279:AB279"/>
    <mergeCell ref="AC284:AH284"/>
    <mergeCell ref="B253:AB253"/>
    <mergeCell ref="BD256:BY256"/>
    <mergeCell ref="BD239:BY239"/>
    <mergeCell ref="BD258:BY258"/>
    <mergeCell ref="BD257:BY257"/>
    <mergeCell ref="BD272:BY272"/>
    <mergeCell ref="BD254:BY254"/>
    <mergeCell ref="B242:AB242"/>
    <mergeCell ref="BD255:BY255"/>
    <mergeCell ref="BZ251:CO251"/>
    <mergeCell ref="AI287:BC287"/>
    <mergeCell ref="BD287:BY287"/>
    <mergeCell ref="BD232:BY232"/>
    <mergeCell ref="BD236:BY236"/>
    <mergeCell ref="BD234:BY234"/>
    <mergeCell ref="BD275:BY275"/>
    <mergeCell ref="BD274:BY274"/>
    <mergeCell ref="BD253:BY253"/>
    <mergeCell ref="BD271:BY271"/>
    <mergeCell ref="CP276:DE276"/>
    <mergeCell ref="BZ271:CO271"/>
    <mergeCell ref="B287:AB287"/>
    <mergeCell ref="B241:AB241"/>
    <mergeCell ref="B246:AB246"/>
    <mergeCell ref="B247:AB247"/>
    <mergeCell ref="B250:AB250"/>
    <mergeCell ref="B249:AB249"/>
    <mergeCell ref="B251:AB251"/>
    <mergeCell ref="B255:AB255"/>
    <mergeCell ref="BZ276:CO276"/>
    <mergeCell ref="BD273:BY273"/>
    <mergeCell ref="BD267:BY267"/>
    <mergeCell ref="BZ267:CO267"/>
    <mergeCell ref="BD270:BY270"/>
    <mergeCell ref="BZ269:CO269"/>
    <mergeCell ref="BD269:BY269"/>
    <mergeCell ref="BD276:BY276"/>
    <mergeCell ref="CP251:DE251"/>
    <mergeCell ref="CP254:DE254"/>
    <mergeCell ref="CP253:DE253"/>
    <mergeCell ref="CP256:DE256"/>
    <mergeCell ref="CP258:DE258"/>
    <mergeCell ref="CP259:DE259"/>
    <mergeCell ref="CP252:DE252"/>
    <mergeCell ref="CP249:DE249"/>
    <mergeCell ref="BZ254:CO254"/>
    <mergeCell ref="BZ252:CO252"/>
    <mergeCell ref="CP250:DE250"/>
    <mergeCell ref="CP246:DE246"/>
    <mergeCell ref="CP269:DE269"/>
    <mergeCell ref="CP257:DE257"/>
    <mergeCell ref="CP267:DE267"/>
    <mergeCell ref="CP265:DE265"/>
    <mergeCell ref="CP261:DE261"/>
    <mergeCell ref="CP262:DE262"/>
    <mergeCell ref="BZ211:CO211"/>
    <mergeCell ref="BZ205:CO205"/>
    <mergeCell ref="BZ203:CO203"/>
    <mergeCell ref="BZ196:CO196"/>
    <mergeCell ref="BZ204:CO204"/>
    <mergeCell ref="BZ209:CO209"/>
    <mergeCell ref="BZ202:CO202"/>
    <mergeCell ref="BZ206:CO206"/>
    <mergeCell ref="BZ235:CO235"/>
    <mergeCell ref="CP273:DE273"/>
    <mergeCell ref="CP275:DE275"/>
    <mergeCell ref="BZ275:CO275"/>
    <mergeCell ref="CP274:DE274"/>
    <mergeCell ref="BZ274:CO274"/>
    <mergeCell ref="BZ270:CO270"/>
    <mergeCell ref="BZ272:CO272"/>
    <mergeCell ref="BZ273:CO273"/>
    <mergeCell ref="CP271:DE271"/>
    <mergeCell ref="BZ249:CO249"/>
    <mergeCell ref="BZ238:CO238"/>
    <mergeCell ref="BD235:BY235"/>
    <mergeCell ref="BD233:BY233"/>
    <mergeCell ref="BD205:BY205"/>
    <mergeCell ref="BZ213:CO213"/>
    <mergeCell ref="BZ234:CO234"/>
    <mergeCell ref="BD214:BY214"/>
    <mergeCell ref="BD210:BY210"/>
    <mergeCell ref="BD216:BY216"/>
    <mergeCell ref="AC247:AH247"/>
    <mergeCell ref="AC251:AH251"/>
    <mergeCell ref="BD251:BY251"/>
    <mergeCell ref="BD252:BY252"/>
    <mergeCell ref="AI251:BC251"/>
    <mergeCell ref="AC252:AH252"/>
    <mergeCell ref="AC250:AH250"/>
    <mergeCell ref="AC249:AH249"/>
    <mergeCell ref="AI247:BC247"/>
    <mergeCell ref="BD250:BY250"/>
    <mergeCell ref="AC246:AH246"/>
    <mergeCell ref="B227:AB227"/>
    <mergeCell ref="B218:AB218"/>
    <mergeCell ref="B222:AB222"/>
    <mergeCell ref="AC222:AH222"/>
    <mergeCell ref="AC224:AH224"/>
    <mergeCell ref="B238:AB238"/>
    <mergeCell ref="AC241:AH241"/>
    <mergeCell ref="B228:AB228"/>
    <mergeCell ref="AC242:AH242"/>
    <mergeCell ref="AC207:AH207"/>
    <mergeCell ref="B223:AB223"/>
    <mergeCell ref="AC217:AH217"/>
    <mergeCell ref="AC218:AH218"/>
    <mergeCell ref="AC220:AH220"/>
    <mergeCell ref="AC210:AH210"/>
    <mergeCell ref="B213:AB213"/>
    <mergeCell ref="AC216:AH216"/>
    <mergeCell ref="B215:AB215"/>
    <mergeCell ref="B210:AB210"/>
    <mergeCell ref="B216:AB216"/>
    <mergeCell ref="B209:AB209"/>
    <mergeCell ref="B207:AB207"/>
    <mergeCell ref="B212:AB212"/>
    <mergeCell ref="B208:AB208"/>
    <mergeCell ref="B214:AB214"/>
    <mergeCell ref="B190:AB190"/>
    <mergeCell ref="AC190:AH190"/>
    <mergeCell ref="B196:AB196"/>
    <mergeCell ref="B191:AB191"/>
    <mergeCell ref="AC193:AH193"/>
    <mergeCell ref="B203:AB203"/>
    <mergeCell ref="AC192:AH192"/>
    <mergeCell ref="AC198:AH198"/>
    <mergeCell ref="B195:AB195"/>
    <mergeCell ref="B192:AB192"/>
    <mergeCell ref="B188:AB188"/>
    <mergeCell ref="B189:AB189"/>
    <mergeCell ref="CP180:DE180"/>
    <mergeCell ref="BZ180:CO180"/>
    <mergeCell ref="AI194:BC194"/>
    <mergeCell ref="AC183:AH183"/>
    <mergeCell ref="BZ190:CO190"/>
    <mergeCell ref="B187:AB187"/>
    <mergeCell ref="B186:AB186"/>
    <mergeCell ref="B185:AB185"/>
    <mergeCell ref="AC24:AH24"/>
    <mergeCell ref="CP175:DE175"/>
    <mergeCell ref="CP179:DE179"/>
    <mergeCell ref="CP183:DE183"/>
    <mergeCell ref="CP181:DE181"/>
    <mergeCell ref="CP182:DE182"/>
    <mergeCell ref="CP176:DE176"/>
    <mergeCell ref="BD183:BY183"/>
    <mergeCell ref="CP173:DE173"/>
    <mergeCell ref="BZ144:CO144"/>
    <mergeCell ref="AI11:BC11"/>
    <mergeCell ref="AI41:BC41"/>
    <mergeCell ref="AI19:BC19"/>
    <mergeCell ref="AI20:BC20"/>
    <mergeCell ref="AI29:BC29"/>
    <mergeCell ref="AI188:BC188"/>
    <mergeCell ref="AI144:BC144"/>
    <mergeCell ref="AI149:BC149"/>
    <mergeCell ref="AI156:BC156"/>
    <mergeCell ref="AI186:BC186"/>
    <mergeCell ref="BD65:BY65"/>
    <mergeCell ref="BD54:BY54"/>
    <mergeCell ref="BD57:BY57"/>
    <mergeCell ref="AC185:AH185"/>
    <mergeCell ref="BD104:BY104"/>
    <mergeCell ref="AC133:AH133"/>
    <mergeCell ref="AC182:AH182"/>
    <mergeCell ref="AC184:AH184"/>
    <mergeCell ref="AC83:AH83"/>
    <mergeCell ref="AI100:BC100"/>
    <mergeCell ref="AI15:BC15"/>
    <mergeCell ref="AI87:BC87"/>
    <mergeCell ref="AI33:BC33"/>
    <mergeCell ref="AI49:BC49"/>
    <mergeCell ref="AI54:BC54"/>
    <mergeCell ref="AI80:BC80"/>
    <mergeCell ref="AI77:BC77"/>
    <mergeCell ref="AI16:BC16"/>
    <mergeCell ref="AI45:BC45"/>
    <mergeCell ref="AI36:BC36"/>
    <mergeCell ref="AI34:BC34"/>
    <mergeCell ref="AI70:BC70"/>
    <mergeCell ref="AI18:BC18"/>
    <mergeCell ref="AI24:BC24"/>
    <mergeCell ref="AI35:BC35"/>
    <mergeCell ref="AI56:BC56"/>
    <mergeCell ref="AI22:BC22"/>
    <mergeCell ref="AI21:BC21"/>
    <mergeCell ref="AI31:BC31"/>
    <mergeCell ref="AI42:BC42"/>
    <mergeCell ref="AI44:BC44"/>
    <mergeCell ref="AI55:BC55"/>
    <mergeCell ref="AI58:BC58"/>
    <mergeCell ref="AI53:BC53"/>
    <mergeCell ref="AC95:AH95"/>
    <mergeCell ref="AI51:BC51"/>
    <mergeCell ref="AC51:AH51"/>
    <mergeCell ref="AI46:BC46"/>
    <mergeCell ref="AC85:AH85"/>
    <mergeCell ref="AC84:AH84"/>
    <mergeCell ref="BD111:BY111"/>
    <mergeCell ref="AC111:AH111"/>
    <mergeCell ref="AC107:AH107"/>
    <mergeCell ref="AC106:AH106"/>
    <mergeCell ref="AC105:AH105"/>
    <mergeCell ref="AI107:BC107"/>
    <mergeCell ref="AI108:BC108"/>
    <mergeCell ref="AI106:BC106"/>
    <mergeCell ref="BD106:BY106"/>
    <mergeCell ref="AC108:AH108"/>
    <mergeCell ref="AC77:AH77"/>
    <mergeCell ref="AC62:AH62"/>
    <mergeCell ref="AC44:AH44"/>
    <mergeCell ref="AC70:AH70"/>
    <mergeCell ref="AC71:AH71"/>
    <mergeCell ref="AC66:AH66"/>
    <mergeCell ref="AC76:AH76"/>
    <mergeCell ref="AC50:AH50"/>
    <mergeCell ref="AC61:AH61"/>
    <mergeCell ref="AC47:AH47"/>
    <mergeCell ref="CP10:DE10"/>
    <mergeCell ref="CP11:DE11"/>
    <mergeCell ref="BZ11:CO11"/>
    <mergeCell ref="BD15:BY15"/>
    <mergeCell ref="BZ17:CO17"/>
    <mergeCell ref="BZ18:CO18"/>
    <mergeCell ref="CP18:DE18"/>
    <mergeCell ref="CP14:DE14"/>
    <mergeCell ref="CP12:DE12"/>
    <mergeCell ref="BZ10:CO10"/>
    <mergeCell ref="BD22:BY22"/>
    <mergeCell ref="BD21:BY21"/>
    <mergeCell ref="CP17:DE17"/>
    <mergeCell ref="BZ14:CO14"/>
    <mergeCell ref="BZ15:CO15"/>
    <mergeCell ref="BZ16:CO16"/>
    <mergeCell ref="BD16:BY16"/>
    <mergeCell ref="CP22:DE22"/>
    <mergeCell ref="BD18:BY18"/>
    <mergeCell ref="CP21:DE21"/>
    <mergeCell ref="BD17:BY17"/>
    <mergeCell ref="BD19:BY19"/>
    <mergeCell ref="BD20:BY20"/>
    <mergeCell ref="BD9:BY9"/>
    <mergeCell ref="BZ12:CO12"/>
    <mergeCell ref="CP16:DE16"/>
    <mergeCell ref="CP15:DE15"/>
    <mergeCell ref="BZ13:CO13"/>
    <mergeCell ref="BD14:BY14"/>
    <mergeCell ref="BD13:BY13"/>
    <mergeCell ref="CP9:DE9"/>
    <mergeCell ref="BD12:BY12"/>
    <mergeCell ref="CP13:DE13"/>
    <mergeCell ref="CP54:DE54"/>
    <mergeCell ref="BZ55:CO55"/>
    <mergeCell ref="CP55:DE55"/>
    <mergeCell ref="CP34:DE34"/>
    <mergeCell ref="BZ19:CO19"/>
    <mergeCell ref="CP19:DE19"/>
    <mergeCell ref="CP20:DE20"/>
    <mergeCell ref="BZ20:CO20"/>
    <mergeCell ref="BZ21:CO21"/>
    <mergeCell ref="BZ23:CO23"/>
    <mergeCell ref="BZ140:CO140"/>
    <mergeCell ref="BZ109:CO109"/>
    <mergeCell ref="BZ99:CO99"/>
    <mergeCell ref="BZ103:CO103"/>
    <mergeCell ref="BZ98:CO98"/>
    <mergeCell ref="BZ111:CO111"/>
    <mergeCell ref="BZ100:CO100"/>
    <mergeCell ref="BZ110:CO110"/>
    <mergeCell ref="BZ106:CO106"/>
    <mergeCell ref="BZ107:CO107"/>
    <mergeCell ref="BZ121:CO121"/>
    <mergeCell ref="BD128:BY128"/>
    <mergeCell ref="BZ122:CO122"/>
    <mergeCell ref="BZ124:CO124"/>
    <mergeCell ref="BZ125:CO125"/>
    <mergeCell ref="BD108:BY108"/>
    <mergeCell ref="BD109:BY109"/>
    <mergeCell ref="BZ133:CO133"/>
    <mergeCell ref="CP127:DE127"/>
    <mergeCell ref="BZ127:CO127"/>
    <mergeCell ref="BZ136:CO136"/>
    <mergeCell ref="CP137:DE137"/>
    <mergeCell ref="CP130:DE130"/>
    <mergeCell ref="CP125:DE125"/>
    <mergeCell ref="CP126:DE126"/>
    <mergeCell ref="CP136:DE136"/>
    <mergeCell ref="CP129:DE129"/>
    <mergeCell ref="CP51:DE51"/>
    <mergeCell ref="BZ108:CO108"/>
    <mergeCell ref="BZ123:CO123"/>
    <mergeCell ref="CP112:DE112"/>
    <mergeCell ref="CP52:DE52"/>
    <mergeCell ref="BZ77:CO77"/>
    <mergeCell ref="BD88:BY88"/>
    <mergeCell ref="BD78:BY78"/>
    <mergeCell ref="BD52:BY52"/>
    <mergeCell ref="CP58:DE58"/>
    <mergeCell ref="BD60:BY60"/>
    <mergeCell ref="BZ59:CO59"/>
    <mergeCell ref="CP53:DE53"/>
    <mergeCell ref="BZ52:CO52"/>
    <mergeCell ref="CP57:DE57"/>
    <mergeCell ref="CP56:DE56"/>
    <mergeCell ref="BZ53:CO53"/>
    <mergeCell ref="BD55:BY55"/>
    <mergeCell ref="BZ51:CO51"/>
    <mergeCell ref="BD47:BY47"/>
    <mergeCell ref="BZ50:CO50"/>
    <mergeCell ref="BD51:BY51"/>
    <mergeCell ref="CP48:DE48"/>
    <mergeCell ref="BZ48:CO48"/>
    <mergeCell ref="CP47:DE47"/>
    <mergeCell ref="BZ47:CO47"/>
    <mergeCell ref="BZ49:CO49"/>
    <mergeCell ref="BD49:BY49"/>
    <mergeCell ref="BD46:BY46"/>
    <mergeCell ref="BZ37:CO37"/>
    <mergeCell ref="CP46:DE46"/>
    <mergeCell ref="CP49:DE49"/>
    <mergeCell ref="CP50:DE50"/>
    <mergeCell ref="BD48:BY48"/>
    <mergeCell ref="BD50:BY50"/>
    <mergeCell ref="BZ44:CO44"/>
    <mergeCell ref="BD44:BY44"/>
    <mergeCell ref="BZ46:CO46"/>
    <mergeCell ref="CP37:DE37"/>
    <mergeCell ref="CP23:DE23"/>
    <mergeCell ref="CP36:DE36"/>
    <mergeCell ref="CP32:DE32"/>
    <mergeCell ref="CP35:DE35"/>
    <mergeCell ref="CP24:DE24"/>
    <mergeCell ref="CP29:DE29"/>
    <mergeCell ref="CP27:DE27"/>
    <mergeCell ref="CP31:DE31"/>
    <mergeCell ref="CP30:DE30"/>
    <mergeCell ref="BD45:BY45"/>
    <mergeCell ref="BZ22:CO22"/>
    <mergeCell ref="BD23:BY23"/>
    <mergeCell ref="AI32:BC32"/>
    <mergeCell ref="AI17:BC17"/>
    <mergeCell ref="BD35:BY35"/>
    <mergeCell ref="BZ36:CO36"/>
    <mergeCell ref="BZ29:CO29"/>
    <mergeCell ref="BZ33:CO33"/>
    <mergeCell ref="BZ30:CO30"/>
    <mergeCell ref="CP44:DE44"/>
    <mergeCell ref="CP33:DE33"/>
    <mergeCell ref="BZ40:CO40"/>
    <mergeCell ref="CP39:DE39"/>
    <mergeCell ref="BZ41:CO41"/>
    <mergeCell ref="BZ34:CO34"/>
    <mergeCell ref="CP41:DE41"/>
    <mergeCell ref="CP40:DE40"/>
    <mergeCell ref="BZ39:CO39"/>
    <mergeCell ref="BZ42:CO42"/>
    <mergeCell ref="BZ28:CO28"/>
    <mergeCell ref="CP28:DE28"/>
    <mergeCell ref="CP25:DE25"/>
    <mergeCell ref="BZ26:CO26"/>
    <mergeCell ref="CP26:DE26"/>
    <mergeCell ref="AC32:AH32"/>
    <mergeCell ref="BZ31:CO31"/>
    <mergeCell ref="BD29:BY29"/>
    <mergeCell ref="AC31:AH31"/>
    <mergeCell ref="BD32:BY32"/>
    <mergeCell ref="BZ32:CO32"/>
    <mergeCell ref="BD36:BY36"/>
    <mergeCell ref="BD24:BY24"/>
    <mergeCell ref="BD28:BY28"/>
    <mergeCell ref="BD34:BY34"/>
    <mergeCell ref="BZ24:CO24"/>
    <mergeCell ref="BZ25:CO25"/>
    <mergeCell ref="BZ35:CO35"/>
    <mergeCell ref="BD31:BY31"/>
    <mergeCell ref="BZ27:CO27"/>
    <mergeCell ref="AC39:AH39"/>
    <mergeCell ref="AI37:BC37"/>
    <mergeCell ref="AC34:AH34"/>
    <mergeCell ref="AC37:AH37"/>
    <mergeCell ref="CP38:DE38"/>
    <mergeCell ref="BD37:BY37"/>
    <mergeCell ref="BZ38:CO38"/>
    <mergeCell ref="BD38:BY38"/>
    <mergeCell ref="AC36:AH36"/>
    <mergeCell ref="AC35:AH35"/>
    <mergeCell ref="BZ45:CO45"/>
    <mergeCell ref="CP45:DE45"/>
    <mergeCell ref="BD40:BY40"/>
    <mergeCell ref="AC33:AH33"/>
    <mergeCell ref="AI39:BC39"/>
    <mergeCell ref="AC38:AH38"/>
    <mergeCell ref="AC41:AH41"/>
    <mergeCell ref="AI38:BC38"/>
    <mergeCell ref="AC40:AH40"/>
    <mergeCell ref="AI40:BC40"/>
    <mergeCell ref="AC42:AH42"/>
    <mergeCell ref="CP42:DE42"/>
    <mergeCell ref="BD42:BY42"/>
    <mergeCell ref="BZ43:CO43"/>
    <mergeCell ref="CP43:DE43"/>
    <mergeCell ref="AI52:BC52"/>
    <mergeCell ref="AC43:AH43"/>
    <mergeCell ref="AC45:AH45"/>
    <mergeCell ref="AC46:AH46"/>
    <mergeCell ref="AI43:BC43"/>
    <mergeCell ref="AI48:BC48"/>
    <mergeCell ref="AC52:AH52"/>
    <mergeCell ref="AC49:AH49"/>
    <mergeCell ref="AC109:AH109"/>
    <mergeCell ref="AC93:AH93"/>
    <mergeCell ref="AI92:BC92"/>
    <mergeCell ref="AI94:BC94"/>
    <mergeCell ref="AC87:AH87"/>
    <mergeCell ref="AI109:BC109"/>
    <mergeCell ref="AI105:BC105"/>
    <mergeCell ref="AI47:BC47"/>
    <mergeCell ref="AC101:AH101"/>
    <mergeCell ref="AI102:BC102"/>
    <mergeCell ref="AI86:BC86"/>
    <mergeCell ref="AC92:AH92"/>
    <mergeCell ref="AC88:AH88"/>
    <mergeCell ref="AI88:BC88"/>
    <mergeCell ref="AC91:AH91"/>
    <mergeCell ref="AC99:AH99"/>
    <mergeCell ref="AC102:AH102"/>
    <mergeCell ref="BZ102:CO102"/>
    <mergeCell ref="AC98:AH98"/>
    <mergeCell ref="AI104:BC104"/>
    <mergeCell ref="AC94:AH94"/>
    <mergeCell ref="BD90:BY90"/>
    <mergeCell ref="BD94:BY94"/>
    <mergeCell ref="AI98:BC98"/>
    <mergeCell ref="AI99:BC99"/>
    <mergeCell ref="BD91:BY91"/>
    <mergeCell ref="BD99:BY99"/>
    <mergeCell ref="AI103:BC103"/>
    <mergeCell ref="BD89:BY89"/>
    <mergeCell ref="AI89:BC89"/>
    <mergeCell ref="AC100:AH100"/>
    <mergeCell ref="AC81:AH81"/>
    <mergeCell ref="AC80:AH80"/>
    <mergeCell ref="AI91:BC91"/>
    <mergeCell ref="BD83:BY83"/>
    <mergeCell ref="BD87:BY87"/>
    <mergeCell ref="BD84:BY84"/>
    <mergeCell ref="AI79:BC79"/>
    <mergeCell ref="AI95:BC95"/>
    <mergeCell ref="AI81:BC81"/>
    <mergeCell ref="AC89:AH89"/>
    <mergeCell ref="BZ78:CO78"/>
    <mergeCell ref="BD79:BY79"/>
    <mergeCell ref="AC79:AH79"/>
    <mergeCell ref="BZ88:CO88"/>
    <mergeCell ref="BZ89:CO89"/>
    <mergeCell ref="BZ84:CO84"/>
    <mergeCell ref="BZ76:CO76"/>
    <mergeCell ref="BD76:BY76"/>
    <mergeCell ref="BZ97:CO97"/>
    <mergeCell ref="BD93:BY93"/>
    <mergeCell ref="AI76:BC76"/>
    <mergeCell ref="BD96:BY96"/>
    <mergeCell ref="BD97:BY97"/>
    <mergeCell ref="AI93:BC93"/>
    <mergeCell ref="AI90:BC90"/>
    <mergeCell ref="AI97:BC97"/>
    <mergeCell ref="BD119:BY119"/>
    <mergeCell ref="BZ112:CO112"/>
    <mergeCell ref="BD121:BY121"/>
    <mergeCell ref="BD112:BY112"/>
    <mergeCell ref="BD115:BY115"/>
    <mergeCell ref="BZ115:CO115"/>
    <mergeCell ref="BD113:BY113"/>
    <mergeCell ref="BD114:BY114"/>
    <mergeCell ref="BZ118:CO118"/>
    <mergeCell ref="BZ119:CO119"/>
    <mergeCell ref="BD43:BY43"/>
    <mergeCell ref="BZ62:CO62"/>
    <mergeCell ref="BD62:BY62"/>
    <mergeCell ref="BZ54:CO54"/>
    <mergeCell ref="BD61:BY61"/>
    <mergeCell ref="BZ58:CO58"/>
    <mergeCell ref="BZ61:CO61"/>
    <mergeCell ref="BZ60:CO60"/>
    <mergeCell ref="BZ56:CO56"/>
    <mergeCell ref="BZ57:CO57"/>
    <mergeCell ref="AI14:BC14"/>
    <mergeCell ref="AI25:BC25"/>
    <mergeCell ref="BD25:BY25"/>
    <mergeCell ref="AC57:AH57"/>
    <mergeCell ref="AC55:AH55"/>
    <mergeCell ref="BZ69:CO69"/>
    <mergeCell ref="AI30:BC30"/>
    <mergeCell ref="BD33:BY33"/>
    <mergeCell ref="BD30:BY30"/>
    <mergeCell ref="BD39:BY39"/>
    <mergeCell ref="AI64:BC64"/>
    <mergeCell ref="AI65:BC65"/>
    <mergeCell ref="AC53:AH53"/>
    <mergeCell ref="AC54:AH54"/>
    <mergeCell ref="AI57:BC57"/>
    <mergeCell ref="AC56:AH56"/>
    <mergeCell ref="AC63:AH63"/>
    <mergeCell ref="AC65:AH65"/>
    <mergeCell ref="AI59:BC59"/>
    <mergeCell ref="AC59:AH59"/>
    <mergeCell ref="AC78:AH78"/>
    <mergeCell ref="AI78:BC78"/>
    <mergeCell ref="AC73:AH73"/>
    <mergeCell ref="AC60:AH60"/>
    <mergeCell ref="AI67:BC67"/>
    <mergeCell ref="AI66:BC66"/>
    <mergeCell ref="AI60:BC60"/>
    <mergeCell ref="AC64:AH64"/>
    <mergeCell ref="AC67:AH67"/>
    <mergeCell ref="AI63:BC63"/>
    <mergeCell ref="AI68:BC68"/>
    <mergeCell ref="AC68:AH68"/>
    <mergeCell ref="AC69:AH69"/>
    <mergeCell ref="AI69:BC69"/>
    <mergeCell ref="AC75:AH75"/>
    <mergeCell ref="AC72:AH72"/>
    <mergeCell ref="AI75:BC75"/>
    <mergeCell ref="AC74:AH74"/>
    <mergeCell ref="AI72:BC72"/>
    <mergeCell ref="AI71:BC71"/>
    <mergeCell ref="AI111:BC111"/>
    <mergeCell ref="AI117:BC117"/>
    <mergeCell ref="AI121:BC121"/>
    <mergeCell ref="AI101:BC101"/>
    <mergeCell ref="BD81:BY81"/>
    <mergeCell ref="AI127:BC127"/>
    <mergeCell ref="AI110:BC110"/>
    <mergeCell ref="BD116:BY116"/>
    <mergeCell ref="BD98:BY98"/>
    <mergeCell ref="AI83:BC83"/>
    <mergeCell ref="CP109:DE109"/>
    <mergeCell ref="BZ114:CO114"/>
    <mergeCell ref="CP138:DE138"/>
    <mergeCell ref="CP133:DE133"/>
    <mergeCell ref="CP110:DE110"/>
    <mergeCell ref="CP124:DE124"/>
    <mergeCell ref="BZ138:CO138"/>
    <mergeCell ref="BZ135:CO135"/>
    <mergeCell ref="BZ120:CO120"/>
    <mergeCell ref="CP115:DE115"/>
    <mergeCell ref="BD138:BY138"/>
    <mergeCell ref="CP142:DE142"/>
    <mergeCell ref="CP134:DE134"/>
    <mergeCell ref="BZ134:CO134"/>
    <mergeCell ref="BZ137:CO137"/>
    <mergeCell ref="BD137:BY137"/>
    <mergeCell ref="CP140:DE140"/>
    <mergeCell ref="CP135:DE135"/>
    <mergeCell ref="CP139:DE139"/>
    <mergeCell ref="BZ142:CO142"/>
    <mergeCell ref="BZ141:CO141"/>
    <mergeCell ref="BD144:BY144"/>
    <mergeCell ref="BZ143:CO143"/>
    <mergeCell ref="BD142:BY142"/>
    <mergeCell ref="BD139:BY139"/>
    <mergeCell ref="BD140:BY140"/>
    <mergeCell ref="CP141:DE141"/>
    <mergeCell ref="AI252:BC252"/>
    <mergeCell ref="BD238:BY238"/>
    <mergeCell ref="CP272:DE272"/>
    <mergeCell ref="CP270:DE270"/>
    <mergeCell ref="CP145:DE145"/>
    <mergeCell ref="BD145:BY145"/>
    <mergeCell ref="CP143:DE143"/>
    <mergeCell ref="CP144:DE144"/>
    <mergeCell ref="BD141:BY141"/>
    <mergeCell ref="B166:AB166"/>
    <mergeCell ref="AC149:AH149"/>
    <mergeCell ref="B184:AB184"/>
    <mergeCell ref="BZ145:CO145"/>
    <mergeCell ref="BZ181:CO181"/>
    <mergeCell ref="BZ174:CO174"/>
    <mergeCell ref="BZ167:CO167"/>
    <mergeCell ref="BZ179:CO179"/>
    <mergeCell ref="BD147:BY147"/>
    <mergeCell ref="BD151:BY151"/>
    <mergeCell ref="AI133:BC133"/>
    <mergeCell ref="AI190:BC190"/>
    <mergeCell ref="AC168:AH168"/>
    <mergeCell ref="AC144:AH144"/>
    <mergeCell ref="AI141:BC141"/>
    <mergeCell ref="AI184:BC184"/>
    <mergeCell ref="AI183:BC183"/>
    <mergeCell ref="AI145:BC145"/>
    <mergeCell ref="AI136:BC136"/>
    <mergeCell ref="AC173:AH173"/>
    <mergeCell ref="AI119:BC119"/>
    <mergeCell ref="AI153:BC153"/>
    <mergeCell ref="AI146:BC146"/>
    <mergeCell ref="AI147:BC147"/>
    <mergeCell ref="AI140:BC140"/>
    <mergeCell ref="AI126:BC126"/>
    <mergeCell ref="AI122:BC122"/>
    <mergeCell ref="AI142:BC142"/>
    <mergeCell ref="AI151:BC151"/>
    <mergeCell ref="AI134:BC134"/>
    <mergeCell ref="AI120:BC120"/>
    <mergeCell ref="AI112:BC112"/>
    <mergeCell ref="AI118:BC118"/>
    <mergeCell ref="AI175:BC175"/>
    <mergeCell ref="AI164:BC164"/>
    <mergeCell ref="AI124:BC124"/>
    <mergeCell ref="AI137:BC137"/>
    <mergeCell ref="AI115:BC115"/>
    <mergeCell ref="AI116:BC116"/>
    <mergeCell ref="AI128:BC128"/>
    <mergeCell ref="B197:AB197"/>
    <mergeCell ref="AC186:AH186"/>
    <mergeCell ref="B198:AB198"/>
    <mergeCell ref="B193:AB193"/>
    <mergeCell ref="B194:AB194"/>
    <mergeCell ref="AI276:BC276"/>
    <mergeCell ref="B272:AB272"/>
    <mergeCell ref="B271:AB271"/>
    <mergeCell ref="AI272:BC272"/>
    <mergeCell ref="AI270:BC270"/>
    <mergeCell ref="B280:AB280"/>
    <mergeCell ref="AC275:AH275"/>
    <mergeCell ref="B277:AB277"/>
    <mergeCell ref="B275:AB275"/>
    <mergeCell ref="B276:AB276"/>
    <mergeCell ref="B273:AB273"/>
    <mergeCell ref="B274:AB274"/>
    <mergeCell ref="AC276:AH276"/>
    <mergeCell ref="AC273:AH273"/>
    <mergeCell ref="AC274:AH274"/>
    <mergeCell ref="AI275:BC275"/>
    <mergeCell ref="AI271:BC271"/>
    <mergeCell ref="AI180:BC180"/>
    <mergeCell ref="B183:AB183"/>
    <mergeCell ref="AC191:AH191"/>
    <mergeCell ref="AC188:AH188"/>
    <mergeCell ref="AI192:BC192"/>
    <mergeCell ref="AC189:AH189"/>
    <mergeCell ref="AC194:AH194"/>
    <mergeCell ref="AI195:BC195"/>
    <mergeCell ref="AI285:BC285"/>
    <mergeCell ref="AI283:BC283"/>
    <mergeCell ref="AI284:BC284"/>
    <mergeCell ref="BD284:BY284"/>
    <mergeCell ref="BD283:BY283"/>
    <mergeCell ref="AC272:AH272"/>
    <mergeCell ref="AI274:BC274"/>
    <mergeCell ref="AI279:BC279"/>
    <mergeCell ref="AI273:BC273"/>
    <mergeCell ref="AC277:AH277"/>
    <mergeCell ref="CP279:DE279"/>
    <mergeCell ref="BD280:BY280"/>
    <mergeCell ref="AI282:BC282"/>
    <mergeCell ref="BZ280:CO280"/>
    <mergeCell ref="BD281:BY281"/>
    <mergeCell ref="AI281:BC281"/>
    <mergeCell ref="AI280:BC280"/>
    <mergeCell ref="BD279:BY279"/>
    <mergeCell ref="BZ279:CO279"/>
    <mergeCell ref="CP285:DE285"/>
    <mergeCell ref="BZ284:CO284"/>
    <mergeCell ref="CP284:DE284"/>
    <mergeCell ref="BZ285:CO285"/>
    <mergeCell ref="BD282:BY282"/>
    <mergeCell ref="BZ283:CO283"/>
    <mergeCell ref="BZ282:CO282"/>
    <mergeCell ref="CP283:DE283"/>
    <mergeCell ref="CP282:DE282"/>
    <mergeCell ref="BD285:BY285"/>
    <mergeCell ref="CP277:DE277"/>
    <mergeCell ref="B282:AB282"/>
    <mergeCell ref="BZ277:CO277"/>
    <mergeCell ref="B278:AB278"/>
    <mergeCell ref="B284:AB284"/>
    <mergeCell ref="CP280:DE280"/>
    <mergeCell ref="B281:AB281"/>
    <mergeCell ref="CP278:DE278"/>
    <mergeCell ref="BD277:BY277"/>
    <mergeCell ref="CP281:DE281"/>
    <mergeCell ref="AC282:AH282"/>
    <mergeCell ref="BZ281:CO281"/>
    <mergeCell ref="AI278:BC278"/>
    <mergeCell ref="BZ278:CO278"/>
    <mergeCell ref="AI277:BC277"/>
    <mergeCell ref="BD278:BY278"/>
    <mergeCell ref="AC279:AH279"/>
    <mergeCell ref="AC278:AH278"/>
    <mergeCell ref="AC280:AH280"/>
    <mergeCell ref="BZ154:CO154"/>
    <mergeCell ref="BZ155:CO155"/>
    <mergeCell ref="BZ147:CO147"/>
    <mergeCell ref="CP160:DE160"/>
    <mergeCell ref="BZ146:CO146"/>
    <mergeCell ref="BZ157:CO157"/>
    <mergeCell ref="BZ153:CO153"/>
    <mergeCell ref="BZ159:CO159"/>
    <mergeCell ref="BZ148:CO148"/>
    <mergeCell ref="CP156:DE156"/>
    <mergeCell ref="BD164:BY164"/>
    <mergeCell ref="BZ164:CO164"/>
    <mergeCell ref="BZ183:CO183"/>
    <mergeCell ref="BZ171:CO171"/>
    <mergeCell ref="BZ175:CO175"/>
    <mergeCell ref="BD180:BY180"/>
    <mergeCell ref="BD177:BY177"/>
    <mergeCell ref="BZ177:CO177"/>
    <mergeCell ref="BD165:BY165"/>
    <mergeCell ref="BZ168:CO168"/>
    <mergeCell ref="B224:AB224"/>
    <mergeCell ref="AC199:AH199"/>
    <mergeCell ref="B206:AB206"/>
    <mergeCell ref="B219:AB219"/>
    <mergeCell ref="AC219:AH219"/>
    <mergeCell ref="B202:AB202"/>
    <mergeCell ref="AC223:AH223"/>
    <mergeCell ref="B221:AB221"/>
    <mergeCell ref="AC214:AH214"/>
    <mergeCell ref="B211:AB211"/>
    <mergeCell ref="B225:AB225"/>
    <mergeCell ref="AI205:BC205"/>
    <mergeCell ref="AI214:BC214"/>
    <mergeCell ref="B201:AB201"/>
    <mergeCell ref="AI222:BC222"/>
    <mergeCell ref="B217:AB217"/>
    <mergeCell ref="AC205:AH205"/>
    <mergeCell ref="B204:AB204"/>
    <mergeCell ref="B220:AB220"/>
    <mergeCell ref="AI204:BC204"/>
    <mergeCell ref="AI229:BC229"/>
    <mergeCell ref="BD229:BY229"/>
    <mergeCell ref="AI237:BC237"/>
    <mergeCell ref="B230:AB230"/>
    <mergeCell ref="B231:AB231"/>
    <mergeCell ref="B233:AB233"/>
    <mergeCell ref="AC232:AH232"/>
    <mergeCell ref="B229:AB229"/>
    <mergeCell ref="B236:AB236"/>
    <mergeCell ref="B237:AB237"/>
    <mergeCell ref="AI231:BC231"/>
    <mergeCell ref="B226:AB226"/>
    <mergeCell ref="AC228:AH228"/>
    <mergeCell ref="B239:AB239"/>
    <mergeCell ref="B234:AB234"/>
    <mergeCell ref="AI226:BC226"/>
    <mergeCell ref="AI232:BC232"/>
    <mergeCell ref="AI236:BC236"/>
    <mergeCell ref="AI233:BC233"/>
    <mergeCell ref="B232:AB232"/>
    <mergeCell ref="AC235:AH235"/>
    <mergeCell ref="AC236:AH236"/>
    <mergeCell ref="AC240:AH240"/>
    <mergeCell ref="B269:AB269"/>
    <mergeCell ref="B270:AB270"/>
    <mergeCell ref="B252:AB252"/>
    <mergeCell ref="B259:AB259"/>
    <mergeCell ref="B260:AB260"/>
    <mergeCell ref="AC256:AH256"/>
    <mergeCell ref="B235:AB235"/>
    <mergeCell ref="AI269:BC269"/>
    <mergeCell ref="B261:AB261"/>
    <mergeCell ref="AI254:BC254"/>
    <mergeCell ref="AI255:BC255"/>
    <mergeCell ref="B265:AB265"/>
    <mergeCell ref="AC268:AH268"/>
    <mergeCell ref="AC267:AH267"/>
    <mergeCell ref="B266:AB266"/>
    <mergeCell ref="AC257:AH257"/>
    <mergeCell ref="B268:AB268"/>
    <mergeCell ref="BD220:BY220"/>
    <mergeCell ref="B257:AB257"/>
    <mergeCell ref="AC254:AH254"/>
    <mergeCell ref="AI256:BC256"/>
    <mergeCell ref="B256:AB256"/>
    <mergeCell ref="B254:AB254"/>
    <mergeCell ref="AC238:AH238"/>
    <mergeCell ref="B240:AB240"/>
    <mergeCell ref="BD228:BY228"/>
    <mergeCell ref="AC237:AH237"/>
    <mergeCell ref="BZ226:CO226"/>
    <mergeCell ref="BZ219:CO219"/>
    <mergeCell ref="CP222:DE222"/>
    <mergeCell ref="CP227:DE227"/>
    <mergeCell ref="BZ222:CO222"/>
    <mergeCell ref="BZ217:CO217"/>
    <mergeCell ref="CP226:DE226"/>
    <mergeCell ref="BZ227:CO227"/>
    <mergeCell ref="CP224:DE224"/>
    <mergeCell ref="CP219:DE219"/>
    <mergeCell ref="BZ229:CO229"/>
    <mergeCell ref="BZ221:CO221"/>
    <mergeCell ref="CP234:DE234"/>
    <mergeCell ref="BD223:BY223"/>
    <mergeCell ref="BD222:BY222"/>
    <mergeCell ref="BD231:BY231"/>
    <mergeCell ref="CP223:DE223"/>
    <mergeCell ref="CP225:DE225"/>
    <mergeCell ref="CP231:DE231"/>
    <mergeCell ref="BZ228:CO228"/>
    <mergeCell ref="BZ232:CO232"/>
    <mergeCell ref="AI242:BC242"/>
    <mergeCell ref="CP220:DE220"/>
    <mergeCell ref="AC231:AH231"/>
    <mergeCell ref="AC227:AH227"/>
    <mergeCell ref="AC229:AH229"/>
    <mergeCell ref="AC230:AH230"/>
    <mergeCell ref="AC234:AH234"/>
    <mergeCell ref="AC233:AH233"/>
    <mergeCell ref="CP228:DE228"/>
    <mergeCell ref="BZ233:CO233"/>
    <mergeCell ref="AI258:BC258"/>
    <mergeCell ref="BZ261:CO261"/>
    <mergeCell ref="AC239:AH239"/>
    <mergeCell ref="AI257:BC257"/>
    <mergeCell ref="AI267:BC267"/>
    <mergeCell ref="AI265:BC265"/>
    <mergeCell ref="AI260:BC260"/>
    <mergeCell ref="AC258:AH258"/>
    <mergeCell ref="AC266:AH266"/>
    <mergeCell ref="AC259:AH259"/>
    <mergeCell ref="B258:AB258"/>
    <mergeCell ref="B267:AB267"/>
    <mergeCell ref="B262:AB262"/>
    <mergeCell ref="AC260:AH260"/>
    <mergeCell ref="B163:AB163"/>
    <mergeCell ref="AC166:AH166"/>
    <mergeCell ref="B168:AB168"/>
    <mergeCell ref="AC261:AH261"/>
    <mergeCell ref="AC262:AH262"/>
    <mergeCell ref="BD261:BY261"/>
    <mergeCell ref="BD259:BY259"/>
    <mergeCell ref="AI259:BC259"/>
    <mergeCell ref="AI261:BC261"/>
    <mergeCell ref="BD262:BY262"/>
    <mergeCell ref="BD265:BY265"/>
    <mergeCell ref="CP248:DE248"/>
    <mergeCell ref="AI266:BC266"/>
    <mergeCell ref="BD266:BY266"/>
    <mergeCell ref="BZ266:CO266"/>
    <mergeCell ref="CP266:DE266"/>
    <mergeCell ref="BD268:BY268"/>
    <mergeCell ref="BZ268:CO268"/>
    <mergeCell ref="CP268:DE268"/>
    <mergeCell ref="BZ265:CO265"/>
    <mergeCell ref="AI262:BC262"/>
    <mergeCell ref="AI218:BC218"/>
    <mergeCell ref="BD218:BY218"/>
    <mergeCell ref="BZ212:CO212"/>
    <mergeCell ref="CP206:DE206"/>
    <mergeCell ref="CP209:DE209"/>
    <mergeCell ref="BZ208:CO208"/>
    <mergeCell ref="BD215:BY215"/>
    <mergeCell ref="BD217:BY217"/>
    <mergeCell ref="CP210:DE210"/>
    <mergeCell ref="CP207:DE207"/>
    <mergeCell ref="AC270:AH270"/>
    <mergeCell ref="AC23:AH23"/>
    <mergeCell ref="AI23:BC23"/>
    <mergeCell ref="BD196:BY196"/>
    <mergeCell ref="AI185:BC185"/>
    <mergeCell ref="AI193:BC193"/>
    <mergeCell ref="BD195:BY195"/>
    <mergeCell ref="AC25:AH25"/>
    <mergeCell ref="AI201:BC201"/>
    <mergeCell ref="AC269:AH269"/>
    <mergeCell ref="AC197:AH197"/>
    <mergeCell ref="AI191:BC191"/>
    <mergeCell ref="BZ186:CO186"/>
    <mergeCell ref="AI167:BC167"/>
    <mergeCell ref="BD185:BY185"/>
    <mergeCell ref="BZ182:CO182"/>
    <mergeCell ref="AC195:AH195"/>
    <mergeCell ref="BZ194:CO194"/>
    <mergeCell ref="BZ173:CO173"/>
    <mergeCell ref="BD171:BY171"/>
    <mergeCell ref="BD219:BY219"/>
    <mergeCell ref="BD161:BY161"/>
    <mergeCell ref="BZ149:CO149"/>
    <mergeCell ref="AC167:AH167"/>
    <mergeCell ref="BD179:BY179"/>
    <mergeCell ref="BZ184:CO184"/>
    <mergeCell ref="BZ169:CO169"/>
    <mergeCell ref="BD153:BY153"/>
    <mergeCell ref="BD154:BY154"/>
    <mergeCell ref="AI165:BC165"/>
    <mergeCell ref="B162:AB162"/>
    <mergeCell ref="AC161:AH161"/>
    <mergeCell ref="AI162:BC162"/>
    <mergeCell ref="BD208:BY208"/>
    <mergeCell ref="BD212:BY212"/>
    <mergeCell ref="BD211:BY211"/>
    <mergeCell ref="BD186:BY186"/>
    <mergeCell ref="BD184:BY184"/>
    <mergeCell ref="AI166:BC166"/>
    <mergeCell ref="AI182:BC182"/>
    <mergeCell ref="B149:AB149"/>
    <mergeCell ref="BZ163:CO163"/>
    <mergeCell ref="BD162:BY162"/>
    <mergeCell ref="BZ162:CO162"/>
    <mergeCell ref="BZ161:CO161"/>
    <mergeCell ref="BD206:BY206"/>
    <mergeCell ref="AI197:BC197"/>
    <mergeCell ref="BD181:BY181"/>
    <mergeCell ref="BD200:BY200"/>
    <mergeCell ref="BD167:BY167"/>
    <mergeCell ref="BZ150:CO150"/>
    <mergeCell ref="CP146:DE146"/>
    <mergeCell ref="CP148:DE148"/>
    <mergeCell ref="CP147:DE147"/>
    <mergeCell ref="BZ139:CO139"/>
    <mergeCell ref="CP169:DE169"/>
    <mergeCell ref="CP151:DE151"/>
    <mergeCell ref="CP153:DE153"/>
    <mergeCell ref="BZ166:CO166"/>
    <mergeCell ref="CP150:DE150"/>
    <mergeCell ref="CP213:DE213"/>
    <mergeCell ref="CP215:DE215"/>
    <mergeCell ref="CP154:DE154"/>
    <mergeCell ref="CP123:DE123"/>
    <mergeCell ref="BD148:BY148"/>
    <mergeCell ref="BZ151:CO151"/>
    <mergeCell ref="BZ156:CO156"/>
    <mergeCell ref="BD163:BY163"/>
    <mergeCell ref="BD174:BY174"/>
    <mergeCell ref="BZ185:CO185"/>
    <mergeCell ref="BD172:BY172"/>
    <mergeCell ref="BD175:BY175"/>
    <mergeCell ref="BD176:BY176"/>
    <mergeCell ref="BD182:BY182"/>
    <mergeCell ref="AI198:BC198"/>
    <mergeCell ref="AI196:BC196"/>
    <mergeCell ref="BD188:BY188"/>
    <mergeCell ref="BD189:BY189"/>
    <mergeCell ref="AI177:BC177"/>
    <mergeCell ref="BD178:BY178"/>
    <mergeCell ref="B169:AB169"/>
    <mergeCell ref="CP201:DE201"/>
    <mergeCell ref="BZ201:CO201"/>
    <mergeCell ref="AC169:AH169"/>
    <mergeCell ref="AI169:BC169"/>
    <mergeCell ref="BD169:BY169"/>
    <mergeCell ref="AI171:BC171"/>
    <mergeCell ref="B199:AB199"/>
    <mergeCell ref="BD201:BY201"/>
    <mergeCell ref="CP185:DE185"/>
    <mergeCell ref="BZ200:CO200"/>
    <mergeCell ref="BD197:BY197"/>
    <mergeCell ref="BD166:BY166"/>
    <mergeCell ref="BZ165:CO165"/>
    <mergeCell ref="BD168:BY168"/>
    <mergeCell ref="B170:AB170"/>
    <mergeCell ref="AC170:AH170"/>
    <mergeCell ref="AI170:BC170"/>
    <mergeCell ref="BD170:BY170"/>
    <mergeCell ref="AI200:BC200"/>
    <mergeCell ref="CP188:DE188"/>
    <mergeCell ref="CP187:DE187"/>
    <mergeCell ref="CP170:DE170"/>
    <mergeCell ref="CP163:DE163"/>
    <mergeCell ref="CP186:DE186"/>
    <mergeCell ref="CP178:DE178"/>
    <mergeCell ref="CP177:DE177"/>
    <mergeCell ref="CP184:DE184"/>
    <mergeCell ref="BZ172:CO172"/>
    <mergeCell ref="CP164:DE164"/>
    <mergeCell ref="CP172:DE172"/>
    <mergeCell ref="BZ170:CO170"/>
    <mergeCell ref="CP155:DE155"/>
    <mergeCell ref="CP159:DE159"/>
    <mergeCell ref="CP161:DE161"/>
    <mergeCell ref="CP162:DE162"/>
    <mergeCell ref="CP171:DE171"/>
    <mergeCell ref="CP158:DE158"/>
    <mergeCell ref="B171:AB171"/>
    <mergeCell ref="AC171:AH171"/>
    <mergeCell ref="AC202:AH202"/>
    <mergeCell ref="AC203:AH203"/>
    <mergeCell ref="BD209:BY209"/>
    <mergeCell ref="AI206:BC206"/>
    <mergeCell ref="B205:AB205"/>
    <mergeCell ref="AI202:BC202"/>
    <mergeCell ref="BD202:BY202"/>
    <mergeCell ref="BD203:BY203"/>
    <mergeCell ref="AC206:AH206"/>
    <mergeCell ref="B172:AB172"/>
    <mergeCell ref="AC174:AH174"/>
    <mergeCell ref="AC172:AH172"/>
    <mergeCell ref="AI172:BC172"/>
    <mergeCell ref="AI203:BC203"/>
    <mergeCell ref="B200:AB200"/>
    <mergeCell ref="AI189:BC189"/>
    <mergeCell ref="B182:AB182"/>
    <mergeCell ref="AC196:AH196"/>
    <mergeCell ref="BD204:BY204"/>
    <mergeCell ref="AC200:AH200"/>
    <mergeCell ref="AI199:BC199"/>
    <mergeCell ref="BD173:BY173"/>
    <mergeCell ref="AC201:AH201"/>
    <mergeCell ref="AC204:AH204"/>
    <mergeCell ref="AC187:AH187"/>
    <mergeCell ref="AI174:BC174"/>
    <mergeCell ref="AI173:BC173"/>
    <mergeCell ref="AI176:BC176"/>
  </mergeCells>
  <printOptions horizontalCentered="1"/>
  <pageMargins left="0" right="0" top="0" bottom="0" header="0" footer="0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189" max="108" man="1"/>
    <brk id="212" max="108" man="1"/>
    <brk id="239" max="108" man="1"/>
    <brk id="289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zoomScaleSheetLayoutView="100" zoomScalePageLayoutView="0" workbookViewId="0" topLeftCell="A1">
      <selection activeCell="EJ31" sqref="EJ31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189</v>
      </c>
    </row>
    <row r="2" spans="2:109" s="3" customFormat="1" ht="25.5" customHeight="1">
      <c r="B2" s="288" t="s">
        <v>203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</row>
    <row r="3" spans="2:109" s="12" customFormat="1" ht="56.25" customHeight="1">
      <c r="B3" s="294" t="s">
        <v>153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 t="s">
        <v>154</v>
      </c>
      <c r="AD3" s="294"/>
      <c r="AE3" s="294"/>
      <c r="AF3" s="294"/>
      <c r="AG3" s="294"/>
      <c r="AH3" s="294"/>
      <c r="AI3" s="294" t="s">
        <v>202</v>
      </c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 t="s">
        <v>195</v>
      </c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 t="s">
        <v>155</v>
      </c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/>
      <c r="CP3" s="294" t="s">
        <v>156</v>
      </c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5"/>
    </row>
    <row r="4" spans="2:109" s="9" customFormat="1" ht="12" customHeight="1" thickBot="1">
      <c r="B4" s="297">
        <v>1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2">
        <v>2</v>
      </c>
      <c r="AD4" s="292"/>
      <c r="AE4" s="292"/>
      <c r="AF4" s="292"/>
      <c r="AG4" s="292"/>
      <c r="AH4" s="292"/>
      <c r="AI4" s="292">
        <v>3</v>
      </c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>
        <v>4</v>
      </c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X4" s="292"/>
      <c r="BY4" s="292"/>
      <c r="BZ4" s="292">
        <v>5</v>
      </c>
      <c r="CA4" s="292"/>
      <c r="CB4" s="292"/>
      <c r="CC4" s="292"/>
      <c r="CD4" s="292"/>
      <c r="CE4" s="292"/>
      <c r="CF4" s="292"/>
      <c r="CG4" s="292"/>
      <c r="CH4" s="292"/>
      <c r="CI4" s="292"/>
      <c r="CJ4" s="292"/>
      <c r="CK4" s="292"/>
      <c r="CL4" s="292"/>
      <c r="CM4" s="292"/>
      <c r="CN4" s="292"/>
      <c r="CO4" s="292"/>
      <c r="CP4" s="292">
        <v>6</v>
      </c>
      <c r="CQ4" s="292"/>
      <c r="CR4" s="292"/>
      <c r="CS4" s="292"/>
      <c r="CT4" s="292"/>
      <c r="CU4" s="292"/>
      <c r="CV4" s="292"/>
      <c r="CW4" s="292"/>
      <c r="CX4" s="292"/>
      <c r="CY4" s="292"/>
      <c r="CZ4" s="292"/>
      <c r="DA4" s="292"/>
      <c r="DB4" s="292"/>
      <c r="DC4" s="292"/>
      <c r="DD4" s="292"/>
      <c r="DE4" s="293"/>
    </row>
    <row r="5" spans="2:109" s="10" customFormat="1" ht="23.25" customHeight="1">
      <c r="B5" s="313" t="s">
        <v>204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5"/>
      <c r="AC5" s="316" t="s">
        <v>190</v>
      </c>
      <c r="AD5" s="296"/>
      <c r="AE5" s="296"/>
      <c r="AF5" s="296"/>
      <c r="AG5" s="296"/>
      <c r="AH5" s="296"/>
      <c r="AI5" s="296" t="s">
        <v>207</v>
      </c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>
        <f>BZ27</f>
        <v>-42291.83999999985</v>
      </c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>
        <f>BZ5</f>
        <v>-42291.83999999985</v>
      </c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1"/>
    </row>
    <row r="6" spans="2:109" s="10" customFormat="1" ht="13.5" customHeight="1">
      <c r="B6" s="298" t="s">
        <v>157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300"/>
      <c r="AC6" s="280" t="s">
        <v>170</v>
      </c>
      <c r="AD6" s="275"/>
      <c r="AE6" s="275"/>
      <c r="AF6" s="275"/>
      <c r="AG6" s="275"/>
      <c r="AH6" s="276"/>
      <c r="AI6" s="274" t="s">
        <v>207</v>
      </c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6"/>
      <c r="BD6" s="268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70"/>
      <c r="BZ6" s="268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70"/>
      <c r="CP6" s="282" t="s">
        <v>254</v>
      </c>
      <c r="CQ6" s="283"/>
      <c r="CR6" s="283"/>
      <c r="CS6" s="283"/>
      <c r="CT6" s="283"/>
      <c r="CU6" s="283"/>
      <c r="CV6" s="283"/>
      <c r="CW6" s="283"/>
      <c r="CX6" s="283"/>
      <c r="CY6" s="283"/>
      <c r="CZ6" s="283"/>
      <c r="DA6" s="283"/>
      <c r="DB6" s="283"/>
      <c r="DC6" s="283"/>
      <c r="DD6" s="283"/>
      <c r="DE6" s="284"/>
    </row>
    <row r="7" spans="2:109" ht="23.25" customHeight="1">
      <c r="B7" s="301" t="s">
        <v>205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3"/>
      <c r="AC7" s="281"/>
      <c r="AD7" s="278"/>
      <c r="AE7" s="278"/>
      <c r="AF7" s="278"/>
      <c r="AG7" s="278"/>
      <c r="AH7" s="279"/>
      <c r="AI7" s="277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9"/>
      <c r="BD7" s="271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3"/>
      <c r="BZ7" s="271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3"/>
      <c r="CP7" s="285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7"/>
    </row>
    <row r="8" spans="2:109" ht="13.5" customHeight="1">
      <c r="B8" s="304" t="s">
        <v>169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6"/>
      <c r="AC8" s="280"/>
      <c r="AD8" s="275"/>
      <c r="AE8" s="275"/>
      <c r="AF8" s="275"/>
      <c r="AG8" s="275"/>
      <c r="AH8" s="276"/>
      <c r="AI8" s="274" t="s">
        <v>254</v>
      </c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6"/>
      <c r="BD8" s="268" t="s">
        <v>254</v>
      </c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70"/>
      <c r="BZ8" s="268" t="s">
        <v>254</v>
      </c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69"/>
      <c r="CN8" s="269"/>
      <c r="CO8" s="270"/>
      <c r="CP8" s="282" t="s">
        <v>254</v>
      </c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4"/>
    </row>
    <row r="9" spans="2:109" ht="13.5" customHeight="1" hidden="1">
      <c r="B9" s="310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2"/>
      <c r="AC9" s="281"/>
      <c r="AD9" s="278"/>
      <c r="AE9" s="278"/>
      <c r="AF9" s="278"/>
      <c r="AG9" s="278"/>
      <c r="AH9" s="279"/>
      <c r="AI9" s="277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9"/>
      <c r="BD9" s="271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3"/>
      <c r="BZ9" s="271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3"/>
      <c r="CP9" s="285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7"/>
    </row>
    <row r="10" spans="2:109" ht="13.5" customHeight="1" hidden="1">
      <c r="B10" s="307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9"/>
      <c r="AC10" s="267"/>
      <c r="AD10" s="263"/>
      <c r="AE10" s="263"/>
      <c r="AF10" s="263"/>
      <c r="AG10" s="263"/>
      <c r="AH10" s="263"/>
      <c r="AI10" s="263" t="s">
        <v>254</v>
      </c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4" t="s">
        <v>254</v>
      </c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 t="s">
        <v>254</v>
      </c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5" t="s">
        <v>254</v>
      </c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6"/>
    </row>
    <row r="11" spans="2:109" ht="13.5" customHeight="1" hidden="1">
      <c r="B11" s="307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9"/>
      <c r="AC11" s="267"/>
      <c r="AD11" s="263"/>
      <c r="AE11" s="263"/>
      <c r="AF11" s="263"/>
      <c r="AG11" s="263"/>
      <c r="AH11" s="263"/>
      <c r="AI11" s="263" t="s">
        <v>254</v>
      </c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4" t="s">
        <v>254</v>
      </c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 t="s">
        <v>254</v>
      </c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5" t="s">
        <v>254</v>
      </c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6"/>
    </row>
    <row r="12" spans="2:109" ht="13.5" customHeight="1" hidden="1">
      <c r="B12" s="307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9"/>
      <c r="AC12" s="267"/>
      <c r="AD12" s="263"/>
      <c r="AE12" s="263"/>
      <c r="AF12" s="263"/>
      <c r="AG12" s="263"/>
      <c r="AH12" s="263"/>
      <c r="AI12" s="263" t="s">
        <v>254</v>
      </c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4" t="s">
        <v>254</v>
      </c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 t="s">
        <v>254</v>
      </c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5" t="s">
        <v>254</v>
      </c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6"/>
    </row>
    <row r="13" spans="2:109" ht="13.5" customHeight="1" hidden="1">
      <c r="B13" s="307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9"/>
      <c r="AC13" s="267"/>
      <c r="AD13" s="263"/>
      <c r="AE13" s="263"/>
      <c r="AF13" s="263"/>
      <c r="AG13" s="263"/>
      <c r="AH13" s="263"/>
      <c r="AI13" s="263" t="s">
        <v>254</v>
      </c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4" t="s">
        <v>254</v>
      </c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 t="s">
        <v>254</v>
      </c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5" t="s">
        <v>254</v>
      </c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6"/>
    </row>
    <row r="14" spans="2:109" ht="13.5" customHeight="1" hidden="1">
      <c r="B14" s="307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9"/>
      <c r="AC14" s="267"/>
      <c r="AD14" s="263"/>
      <c r="AE14" s="263"/>
      <c r="AF14" s="263"/>
      <c r="AG14" s="263"/>
      <c r="AH14" s="263"/>
      <c r="AI14" s="263" t="s">
        <v>254</v>
      </c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4" t="s">
        <v>254</v>
      </c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 t="s">
        <v>254</v>
      </c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5" t="s">
        <v>254</v>
      </c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6"/>
    </row>
    <row r="15" spans="2:109" ht="13.5" customHeight="1" hidden="1">
      <c r="B15" s="307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9"/>
      <c r="AC15" s="267"/>
      <c r="AD15" s="263"/>
      <c r="AE15" s="263"/>
      <c r="AF15" s="263"/>
      <c r="AG15" s="263"/>
      <c r="AH15" s="263"/>
      <c r="AI15" s="263" t="s">
        <v>254</v>
      </c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4" t="s">
        <v>254</v>
      </c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 t="s">
        <v>254</v>
      </c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5" t="s">
        <v>254</v>
      </c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6"/>
    </row>
    <row r="16" spans="2:109" ht="13.5" customHeight="1" hidden="1">
      <c r="B16" s="307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9"/>
      <c r="AC16" s="267"/>
      <c r="AD16" s="263"/>
      <c r="AE16" s="263"/>
      <c r="AF16" s="263"/>
      <c r="AG16" s="263"/>
      <c r="AH16" s="263"/>
      <c r="AI16" s="263" t="s">
        <v>254</v>
      </c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4" t="s">
        <v>254</v>
      </c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 t="s">
        <v>254</v>
      </c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5" t="s">
        <v>254</v>
      </c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6"/>
    </row>
    <row r="17" spans="29:109" s="10" customFormat="1" ht="12.75" customHeight="1" hidden="1">
      <c r="AC17" s="280"/>
      <c r="AD17" s="275"/>
      <c r="AE17" s="275"/>
      <c r="AF17" s="275"/>
      <c r="AG17" s="275"/>
      <c r="AH17" s="276"/>
      <c r="AI17" s="274" t="s">
        <v>254</v>
      </c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6"/>
      <c r="BD17" s="268" t="s">
        <v>254</v>
      </c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70"/>
      <c r="BZ17" s="268" t="s">
        <v>254</v>
      </c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70"/>
      <c r="CP17" s="282" t="s">
        <v>254</v>
      </c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3"/>
      <c r="DE17" s="284"/>
    </row>
    <row r="18" spans="2:109" s="10" customFormat="1" ht="17.25" customHeight="1" hidden="1">
      <c r="B18" s="323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5"/>
      <c r="AC18" s="281"/>
      <c r="AD18" s="278"/>
      <c r="AE18" s="278"/>
      <c r="AF18" s="278"/>
      <c r="AG18" s="278"/>
      <c r="AH18" s="279"/>
      <c r="AI18" s="277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9"/>
      <c r="BD18" s="271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3"/>
      <c r="BZ18" s="271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3"/>
      <c r="CP18" s="285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6"/>
      <c r="DD18" s="286"/>
      <c r="DE18" s="287"/>
    </row>
    <row r="19" spans="2:109" s="10" customFormat="1" ht="48" customHeight="1" hidden="1">
      <c r="B19" s="317" t="s">
        <v>373</v>
      </c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9"/>
      <c r="AC19" s="267"/>
      <c r="AD19" s="263"/>
      <c r="AE19" s="263"/>
      <c r="AF19" s="263"/>
      <c r="AG19" s="263"/>
      <c r="AH19" s="263"/>
      <c r="AI19" s="263" t="s">
        <v>417</v>
      </c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4">
        <f>BD20</f>
        <v>-3615300</v>
      </c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>
        <f>BZ20</f>
        <v>0</v>
      </c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5" t="s">
        <v>254</v>
      </c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6"/>
    </row>
    <row r="20" spans="2:109" s="10" customFormat="1" ht="33" customHeight="1" hidden="1">
      <c r="B20" s="317" t="s">
        <v>418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9"/>
      <c r="AC20" s="267"/>
      <c r="AD20" s="263"/>
      <c r="AE20" s="263"/>
      <c r="AF20" s="263"/>
      <c r="AG20" s="263"/>
      <c r="AH20" s="263"/>
      <c r="AI20" s="263" t="s">
        <v>511</v>
      </c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4">
        <v>-3615300</v>
      </c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>
        <f>BZ21</f>
        <v>0</v>
      </c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/>
      <c r="CP20" s="265" t="s">
        <v>254</v>
      </c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6"/>
    </row>
    <row r="21" spans="2:109" s="10" customFormat="1" ht="47.25" customHeight="1">
      <c r="B21" s="317" t="s">
        <v>373</v>
      </c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9"/>
      <c r="AC21" s="267"/>
      <c r="AD21" s="263"/>
      <c r="AE21" s="263"/>
      <c r="AF21" s="263"/>
      <c r="AG21" s="263"/>
      <c r="AH21" s="263"/>
      <c r="AI21" s="263" t="s">
        <v>524</v>
      </c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5" t="s">
        <v>254</v>
      </c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6"/>
    </row>
    <row r="22" spans="2:109" s="10" customFormat="1" ht="56.25" customHeight="1">
      <c r="B22" s="317" t="s">
        <v>523</v>
      </c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9"/>
      <c r="AC22" s="267"/>
      <c r="AD22" s="263"/>
      <c r="AE22" s="263"/>
      <c r="AF22" s="263"/>
      <c r="AG22" s="263"/>
      <c r="AH22" s="263"/>
      <c r="AI22" s="263" t="s">
        <v>525</v>
      </c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5" t="s">
        <v>254</v>
      </c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6"/>
    </row>
    <row r="23" spans="2:109" s="10" customFormat="1" ht="69.75" customHeight="1">
      <c r="B23" s="317" t="s">
        <v>374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9"/>
      <c r="AC23" s="267"/>
      <c r="AD23" s="263"/>
      <c r="AE23" s="263"/>
      <c r="AF23" s="263"/>
      <c r="AG23" s="263"/>
      <c r="AH23" s="263"/>
      <c r="AI23" s="263" t="s">
        <v>512</v>
      </c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5" t="s">
        <v>254</v>
      </c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6"/>
    </row>
    <row r="24" spans="2:109" s="10" customFormat="1" ht="69" customHeight="1">
      <c r="B24" s="317" t="s">
        <v>375</v>
      </c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9"/>
      <c r="AC24" s="267"/>
      <c r="AD24" s="263"/>
      <c r="AE24" s="263"/>
      <c r="AF24" s="263"/>
      <c r="AG24" s="263"/>
      <c r="AH24" s="263"/>
      <c r="AI24" s="263" t="s">
        <v>513</v>
      </c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 t="s">
        <v>254</v>
      </c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  <c r="DE24" s="266"/>
    </row>
    <row r="25" spans="2:109" s="10" customFormat="1" ht="26.25" customHeight="1">
      <c r="B25" s="317" t="s">
        <v>206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9"/>
      <c r="AC25" s="267" t="s">
        <v>171</v>
      </c>
      <c r="AD25" s="263"/>
      <c r="AE25" s="263"/>
      <c r="AF25" s="263"/>
      <c r="AG25" s="263"/>
      <c r="AH25" s="263"/>
      <c r="AI25" s="263" t="s">
        <v>207</v>
      </c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4" t="s">
        <v>254</v>
      </c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 t="s">
        <v>254</v>
      </c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5" t="s">
        <v>254</v>
      </c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6"/>
    </row>
    <row r="26" spans="2:109" s="10" customFormat="1" ht="17.25" customHeight="1">
      <c r="B26" s="298" t="s">
        <v>169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300"/>
      <c r="AC26" s="267"/>
      <c r="AD26" s="263"/>
      <c r="AE26" s="263"/>
      <c r="AF26" s="263"/>
      <c r="AG26" s="263"/>
      <c r="AH26" s="263"/>
      <c r="AI26" s="263" t="s">
        <v>254</v>
      </c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4" t="s">
        <v>254</v>
      </c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 t="s">
        <v>254</v>
      </c>
      <c r="CA26" s="264"/>
      <c r="CB26" s="264"/>
      <c r="CC26" s="264"/>
      <c r="CD26" s="264"/>
      <c r="CE26" s="264"/>
      <c r="CF26" s="264"/>
      <c r="CG26" s="264"/>
      <c r="CH26" s="264"/>
      <c r="CI26" s="264"/>
      <c r="CJ26" s="264"/>
      <c r="CK26" s="264"/>
      <c r="CL26" s="264"/>
      <c r="CM26" s="264"/>
      <c r="CN26" s="264"/>
      <c r="CO26" s="264"/>
      <c r="CP26" s="264" t="s">
        <v>254</v>
      </c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266"/>
    </row>
    <row r="27" spans="2:109" s="10" customFormat="1" ht="17.25" customHeight="1">
      <c r="B27" s="320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2"/>
      <c r="AC27" s="267" t="s">
        <v>173</v>
      </c>
      <c r="AD27" s="263"/>
      <c r="AE27" s="263"/>
      <c r="AF27" s="263"/>
      <c r="AG27" s="263"/>
      <c r="AH27" s="263"/>
      <c r="AI27" s="263" t="s">
        <v>550</v>
      </c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>
        <f>BZ28</f>
        <v>-42291.83999999985</v>
      </c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>
        <f>CP28</f>
        <v>-42291.83999999985</v>
      </c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5"/>
      <c r="DE27" s="266"/>
    </row>
    <row r="28" spans="2:109" s="10" customFormat="1" ht="17.25" customHeight="1">
      <c r="B28" s="320" t="s">
        <v>172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2"/>
      <c r="AC28" s="267" t="s">
        <v>173</v>
      </c>
      <c r="AD28" s="263"/>
      <c r="AE28" s="263"/>
      <c r="AF28" s="263"/>
      <c r="AG28" s="263"/>
      <c r="AH28" s="263"/>
      <c r="AI28" s="263" t="s">
        <v>514</v>
      </c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>
        <f>BZ32+BZ33</f>
        <v>-42291.83999999985</v>
      </c>
      <c r="CA28" s="264"/>
      <c r="CB28" s="264"/>
      <c r="CC28" s="264"/>
      <c r="CD28" s="264"/>
      <c r="CE28" s="264"/>
      <c r="CF28" s="264"/>
      <c r="CG28" s="264"/>
      <c r="CH28" s="264"/>
      <c r="CI28" s="264"/>
      <c r="CJ28" s="264"/>
      <c r="CK28" s="264"/>
      <c r="CL28" s="264"/>
      <c r="CM28" s="264"/>
      <c r="CN28" s="264"/>
      <c r="CO28" s="264"/>
      <c r="CP28" s="264">
        <f>BZ28</f>
        <v>-42291.83999999985</v>
      </c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6"/>
    </row>
    <row r="29" spans="2:109" s="10" customFormat="1" ht="23.25" customHeight="1">
      <c r="B29" s="317" t="s">
        <v>209</v>
      </c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9"/>
      <c r="AC29" s="267" t="s">
        <v>174</v>
      </c>
      <c r="AD29" s="263"/>
      <c r="AE29" s="263"/>
      <c r="AF29" s="263"/>
      <c r="AG29" s="263"/>
      <c r="AH29" s="263"/>
      <c r="AI29" s="263" t="s">
        <v>515</v>
      </c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4">
        <v>-34139000</v>
      </c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326">
        <f>BZ31</f>
        <v>-8928107.11</v>
      </c>
      <c r="CA29" s="327"/>
      <c r="CB29" s="327"/>
      <c r="CC29" s="327"/>
      <c r="CD29" s="327"/>
      <c r="CE29" s="327"/>
      <c r="CF29" s="327"/>
      <c r="CG29" s="327"/>
      <c r="CH29" s="327"/>
      <c r="CI29" s="327"/>
      <c r="CJ29" s="327"/>
      <c r="CK29" s="327"/>
      <c r="CL29" s="327"/>
      <c r="CM29" s="327"/>
      <c r="CN29" s="327"/>
      <c r="CO29" s="341"/>
      <c r="CP29" s="265" t="s">
        <v>159</v>
      </c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6"/>
    </row>
    <row r="30" spans="2:109" s="10" customFormat="1" ht="27.75" customHeight="1">
      <c r="B30" s="317" t="s">
        <v>256</v>
      </c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9"/>
      <c r="AC30" s="267" t="s">
        <v>174</v>
      </c>
      <c r="AD30" s="263"/>
      <c r="AE30" s="263"/>
      <c r="AF30" s="263"/>
      <c r="AG30" s="263"/>
      <c r="AH30" s="263"/>
      <c r="AI30" s="263" t="s">
        <v>516</v>
      </c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4">
        <v>-34139000</v>
      </c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BZ30" s="264">
        <f>BZ29</f>
        <v>-8928107.11</v>
      </c>
      <c r="CA30" s="264"/>
      <c r="CB30" s="264"/>
      <c r="CC30" s="264"/>
      <c r="CD30" s="264"/>
      <c r="CE30" s="264"/>
      <c r="CF30" s="264"/>
      <c r="CG30" s="264"/>
      <c r="CH30" s="264"/>
      <c r="CI30" s="264"/>
      <c r="CJ30" s="264"/>
      <c r="CK30" s="264"/>
      <c r="CL30" s="264"/>
      <c r="CM30" s="264"/>
      <c r="CN30" s="264"/>
      <c r="CO30" s="264"/>
      <c r="CP30" s="265" t="s">
        <v>159</v>
      </c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266"/>
    </row>
    <row r="31" spans="2:109" s="10" customFormat="1" ht="28.5" customHeight="1">
      <c r="B31" s="317" t="s">
        <v>257</v>
      </c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9"/>
      <c r="AC31" s="267" t="s">
        <v>174</v>
      </c>
      <c r="AD31" s="263"/>
      <c r="AE31" s="263"/>
      <c r="AF31" s="263"/>
      <c r="AG31" s="263"/>
      <c r="AH31" s="263"/>
      <c r="AI31" s="263" t="s">
        <v>517</v>
      </c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4">
        <v>-34139000</v>
      </c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>
        <f>BZ32</f>
        <v>-8928107.11</v>
      </c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5" t="s">
        <v>159</v>
      </c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5"/>
      <c r="DE31" s="266"/>
    </row>
    <row r="32" spans="2:109" s="10" customFormat="1" ht="33" customHeight="1">
      <c r="B32" s="317" t="s">
        <v>258</v>
      </c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9"/>
      <c r="AC32" s="267" t="s">
        <v>174</v>
      </c>
      <c r="AD32" s="263"/>
      <c r="AE32" s="263"/>
      <c r="AF32" s="263"/>
      <c r="AG32" s="263"/>
      <c r="AH32" s="263"/>
      <c r="AI32" s="263" t="s">
        <v>518</v>
      </c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4">
        <v>-34139000</v>
      </c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>
        <v>-8928107.11</v>
      </c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/>
      <c r="CP32" s="265" t="s">
        <v>159</v>
      </c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6"/>
    </row>
    <row r="33" spans="2:109" s="10" customFormat="1" ht="23.25" customHeight="1">
      <c r="B33" s="333" t="s">
        <v>210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5"/>
      <c r="AC33" s="267" t="s">
        <v>175</v>
      </c>
      <c r="AD33" s="263"/>
      <c r="AE33" s="263"/>
      <c r="AF33" s="263"/>
      <c r="AG33" s="263"/>
      <c r="AH33" s="263"/>
      <c r="AI33" s="263" t="s">
        <v>519</v>
      </c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4">
        <v>34139000</v>
      </c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>
        <f>BZ34</f>
        <v>8885815.27</v>
      </c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5" t="s">
        <v>159</v>
      </c>
      <c r="CQ33" s="265"/>
      <c r="CR33" s="265"/>
      <c r="CS33" s="265"/>
      <c r="CT33" s="265"/>
      <c r="CU33" s="265"/>
      <c r="CV33" s="265"/>
      <c r="CW33" s="265"/>
      <c r="CX33" s="265"/>
      <c r="CY33" s="265"/>
      <c r="CZ33" s="265"/>
      <c r="DA33" s="265"/>
      <c r="DB33" s="265"/>
      <c r="DC33" s="265"/>
      <c r="DD33" s="265"/>
      <c r="DE33" s="266"/>
    </row>
    <row r="34" spans="2:109" s="10" customFormat="1" ht="27.75" customHeight="1">
      <c r="B34" s="333" t="s">
        <v>259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5"/>
      <c r="AC34" s="267" t="s">
        <v>175</v>
      </c>
      <c r="AD34" s="263"/>
      <c r="AE34" s="263"/>
      <c r="AF34" s="263"/>
      <c r="AG34" s="263"/>
      <c r="AH34" s="263"/>
      <c r="AI34" s="263" t="s">
        <v>520</v>
      </c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4">
        <f>BD33</f>
        <v>34139000</v>
      </c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  <c r="BV34" s="264"/>
      <c r="BW34" s="264"/>
      <c r="BX34" s="264"/>
      <c r="BY34" s="264"/>
      <c r="BZ34" s="264">
        <f>BZ35</f>
        <v>8885815.27</v>
      </c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5" t="s">
        <v>159</v>
      </c>
      <c r="CQ34" s="265"/>
      <c r="CR34" s="265"/>
      <c r="CS34" s="265"/>
      <c r="CT34" s="265"/>
      <c r="CU34" s="265"/>
      <c r="CV34" s="265"/>
      <c r="CW34" s="265"/>
      <c r="CX34" s="265"/>
      <c r="CY34" s="265"/>
      <c r="CZ34" s="265"/>
      <c r="DA34" s="265"/>
      <c r="DB34" s="265"/>
      <c r="DC34" s="265"/>
      <c r="DD34" s="265"/>
      <c r="DE34" s="266"/>
    </row>
    <row r="35" spans="2:109" s="10" customFormat="1" ht="27.75" customHeight="1">
      <c r="B35" s="333" t="s">
        <v>260</v>
      </c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5"/>
      <c r="AC35" s="267" t="s">
        <v>175</v>
      </c>
      <c r="AD35" s="263"/>
      <c r="AE35" s="263"/>
      <c r="AF35" s="263"/>
      <c r="AG35" s="263"/>
      <c r="AH35" s="263"/>
      <c r="AI35" s="263" t="s">
        <v>521</v>
      </c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4">
        <f>BD34</f>
        <v>34139000</v>
      </c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326">
        <f>BZ36</f>
        <v>8885815.27</v>
      </c>
      <c r="CA35" s="327"/>
      <c r="CB35" s="327"/>
      <c r="CC35" s="327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65" t="s">
        <v>159</v>
      </c>
      <c r="CQ35" s="265"/>
      <c r="CR35" s="265"/>
      <c r="CS35" s="265"/>
      <c r="CT35" s="265"/>
      <c r="CU35" s="265"/>
      <c r="CV35" s="265"/>
      <c r="CW35" s="265"/>
      <c r="CX35" s="265"/>
      <c r="CY35" s="265"/>
      <c r="CZ35" s="265"/>
      <c r="DA35" s="265"/>
      <c r="DB35" s="265"/>
      <c r="DC35" s="265"/>
      <c r="DD35" s="265"/>
      <c r="DE35" s="266"/>
    </row>
    <row r="36" spans="2:109" ht="34.5" customHeight="1" thickBot="1">
      <c r="B36" s="333" t="s">
        <v>261</v>
      </c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5"/>
      <c r="AC36" s="337" t="s">
        <v>175</v>
      </c>
      <c r="AD36" s="338"/>
      <c r="AE36" s="338"/>
      <c r="AF36" s="338"/>
      <c r="AG36" s="338"/>
      <c r="AH36" s="338"/>
      <c r="AI36" s="338" t="s">
        <v>522</v>
      </c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28">
        <f>BD35</f>
        <v>34139000</v>
      </c>
      <c r="BE36" s="328"/>
      <c r="BF36" s="328"/>
      <c r="BG36" s="328"/>
      <c r="BH36" s="328"/>
      <c r="BI36" s="328"/>
      <c r="BJ36" s="328"/>
      <c r="BK36" s="328"/>
      <c r="BL36" s="328"/>
      <c r="BM36" s="328"/>
      <c r="BN36" s="328"/>
      <c r="BO36" s="328"/>
      <c r="BP36" s="328"/>
      <c r="BQ36" s="328"/>
      <c r="BR36" s="328"/>
      <c r="BS36" s="328"/>
      <c r="BT36" s="328"/>
      <c r="BU36" s="328"/>
      <c r="BV36" s="328"/>
      <c r="BW36" s="328"/>
      <c r="BX36" s="328"/>
      <c r="BY36" s="328"/>
      <c r="BZ36" s="328">
        <v>8885815.27</v>
      </c>
      <c r="CA36" s="328"/>
      <c r="CB36" s="328"/>
      <c r="CC36" s="328"/>
      <c r="CD36" s="328"/>
      <c r="CE36" s="328"/>
      <c r="CF36" s="328"/>
      <c r="CG36" s="328"/>
      <c r="CH36" s="328"/>
      <c r="CI36" s="328"/>
      <c r="CJ36" s="328"/>
      <c r="CK36" s="328"/>
      <c r="CL36" s="328"/>
      <c r="CM36" s="328"/>
      <c r="CN36" s="328"/>
      <c r="CO36" s="328"/>
      <c r="CP36" s="330" t="s">
        <v>159</v>
      </c>
      <c r="CQ36" s="330"/>
      <c r="CR36" s="330"/>
      <c r="CS36" s="330"/>
      <c r="CT36" s="330"/>
      <c r="CU36" s="330"/>
      <c r="CV36" s="330"/>
      <c r="CW36" s="330"/>
      <c r="CX36" s="330"/>
      <c r="CY36" s="330"/>
      <c r="CZ36" s="330"/>
      <c r="DA36" s="330"/>
      <c r="DB36" s="330"/>
      <c r="DC36" s="330"/>
      <c r="DD36" s="330"/>
      <c r="DE36" s="331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176</v>
      </c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V38" s="332" t="s">
        <v>255</v>
      </c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</row>
    <row r="39" spans="25:75" s="2" customFormat="1" ht="11.25">
      <c r="Y39" s="329" t="s">
        <v>177</v>
      </c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V39" s="329" t="s">
        <v>178</v>
      </c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180</v>
      </c>
    </row>
    <row r="42" spans="2:74" s="2" customFormat="1" ht="11.25">
      <c r="B42" s="2" t="s">
        <v>181</v>
      </c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U42" s="332" t="s">
        <v>553</v>
      </c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329" t="s">
        <v>177</v>
      </c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U43" s="329" t="s">
        <v>178</v>
      </c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29"/>
      <c r="BR43" s="329"/>
      <c r="BS43" s="329"/>
      <c r="BT43" s="329"/>
      <c r="BU43" s="329"/>
      <c r="BV43" s="329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191</v>
      </c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V45" s="332" t="s">
        <v>455</v>
      </c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</row>
    <row r="46" spans="25:75" s="6" customFormat="1" ht="11.25" customHeight="1">
      <c r="Y46" s="329" t="s">
        <v>177</v>
      </c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2"/>
      <c r="AT46" s="2"/>
      <c r="AV46" s="329" t="s">
        <v>178</v>
      </c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29"/>
      <c r="BQ46" s="329"/>
      <c r="BR46" s="329"/>
      <c r="BS46" s="329"/>
      <c r="BT46" s="329"/>
      <c r="BU46" s="329"/>
      <c r="BV46" s="329"/>
      <c r="BW46" s="329"/>
    </row>
    <row r="47" s="2" customFormat="1" ht="11.25">
      <c r="AY47" s="8"/>
    </row>
    <row r="48" spans="2:36" s="2" customFormat="1" ht="11.25">
      <c r="B48" s="339" t="s">
        <v>179</v>
      </c>
      <c r="C48" s="339"/>
      <c r="D48" s="278" t="s">
        <v>561</v>
      </c>
      <c r="E48" s="278"/>
      <c r="F48" s="278"/>
      <c r="G48" s="278"/>
      <c r="H48" s="340" t="s">
        <v>179</v>
      </c>
      <c r="I48" s="340"/>
      <c r="J48" s="278" t="s">
        <v>562</v>
      </c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340">
        <v>20</v>
      </c>
      <c r="AC48" s="340"/>
      <c r="AD48" s="340"/>
      <c r="AE48" s="340"/>
      <c r="AF48" s="336" t="s">
        <v>456</v>
      </c>
      <c r="AG48" s="336"/>
      <c r="AH48" s="336"/>
      <c r="AI48" s="336"/>
      <c r="AJ48" s="2" t="s">
        <v>166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2018-07-06T07:37:37Z</cp:lastPrinted>
  <dcterms:created xsi:type="dcterms:W3CDTF">2007-09-21T13:36:41Z</dcterms:created>
  <dcterms:modified xsi:type="dcterms:W3CDTF">2018-07-06T07:39:15Z</dcterms:modified>
  <cp:category/>
  <cp:version/>
  <cp:contentType/>
  <cp:contentStatus/>
</cp:coreProperties>
</file>